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lwpvicgovau-my.sharepoint.com/personal/penelope_vallentine_delwp_vic_gov_au/Documents/SLAI/Webpage refresh/Linked assets/"/>
    </mc:Choice>
  </mc:AlternateContent>
  <xr:revisionPtr revIDLastSave="0" documentId="8_{2D2B7845-33C3-4223-BF8F-25C6F7E6E2B9}" xr6:coauthVersionLast="45" xr6:coauthVersionMax="45" xr10:uidLastSave="{00000000-0000-0000-0000-000000000000}"/>
  <bookViews>
    <workbookView xWindow="-120" yWindow="-120" windowWidth="20730" windowHeight="11160" tabRatio="480" xr2:uid="{00000000-000D-0000-FFFF-FFFF00000000}"/>
  </bookViews>
  <sheets>
    <sheet name="OutcomeSummary2016" sheetId="2" r:id="rId1"/>
  </sheets>
  <definedNames>
    <definedName name="_xlnm._FilterDatabase" localSheetId="0" hidden="1">OutcomeSummary2016!$A$2:$AF$82</definedName>
    <definedName name="OLE_LINK1" localSheetId="0">OutcomeSummary2016!$B$22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M3" i="2"/>
  <c r="S3" i="2"/>
  <c r="Y3" i="2"/>
  <c r="AE3" i="2"/>
  <c r="G4" i="2"/>
  <c r="M4" i="2"/>
  <c r="S4" i="2"/>
  <c r="Y4" i="2"/>
  <c r="AE4" i="2"/>
  <c r="G5" i="2"/>
  <c r="M5" i="2"/>
  <c r="S5" i="2"/>
  <c r="Y5" i="2"/>
  <c r="AE5" i="2"/>
  <c r="G6" i="2"/>
  <c r="M6" i="2"/>
  <c r="S6" i="2"/>
  <c r="Y6" i="2"/>
  <c r="AE6" i="2"/>
  <c r="G7" i="2"/>
  <c r="M7" i="2"/>
  <c r="S7" i="2"/>
  <c r="Y7" i="2"/>
  <c r="AE7" i="2"/>
  <c r="G8" i="2"/>
  <c r="M8" i="2"/>
  <c r="S8" i="2"/>
  <c r="Y8" i="2"/>
  <c r="AE8" i="2"/>
  <c r="G9" i="2"/>
  <c r="M9" i="2"/>
  <c r="S9" i="2"/>
  <c r="Y9" i="2"/>
  <c r="AE9" i="2"/>
  <c r="G10" i="2"/>
  <c r="M10" i="2"/>
  <c r="S10" i="2"/>
  <c r="Y10" i="2"/>
  <c r="AE10" i="2"/>
  <c r="G11" i="2"/>
  <c r="M11" i="2"/>
  <c r="S11" i="2"/>
  <c r="Y11" i="2"/>
  <c r="AE11" i="2"/>
  <c r="G12" i="2"/>
  <c r="M12" i="2"/>
  <c r="S12" i="2"/>
  <c r="Y12" i="2"/>
  <c r="AE12" i="2"/>
  <c r="G13" i="2"/>
  <c r="M13" i="2"/>
  <c r="S13" i="2"/>
  <c r="Y13" i="2"/>
  <c r="AE13" i="2"/>
  <c r="G14" i="2"/>
  <c r="M14" i="2"/>
  <c r="S14" i="2"/>
  <c r="Y14" i="2"/>
  <c r="AE14" i="2"/>
  <c r="G15" i="2"/>
  <c r="M15" i="2"/>
  <c r="S15" i="2"/>
  <c r="Y15" i="2"/>
  <c r="AE15" i="2"/>
  <c r="G16" i="2"/>
  <c r="M16" i="2"/>
  <c r="S16" i="2"/>
  <c r="Y16" i="2"/>
  <c r="AE16" i="2"/>
  <c r="G17" i="2"/>
  <c r="M17" i="2"/>
  <c r="S17" i="2"/>
  <c r="Y17" i="2"/>
  <c r="AE17" i="2"/>
  <c r="G18" i="2"/>
  <c r="M18" i="2"/>
  <c r="S18" i="2"/>
  <c r="Y18" i="2"/>
  <c r="AE18" i="2"/>
  <c r="G19" i="2"/>
  <c r="M19" i="2"/>
  <c r="S19" i="2"/>
  <c r="Y19" i="2"/>
  <c r="AE19" i="2"/>
  <c r="G20" i="2"/>
  <c r="M20" i="2"/>
  <c r="S20" i="2"/>
  <c r="Y20" i="2"/>
  <c r="AE20" i="2"/>
  <c r="G21" i="2"/>
  <c r="M21" i="2"/>
  <c r="S21" i="2"/>
  <c r="Y21" i="2"/>
  <c r="AE21" i="2"/>
  <c r="G22" i="2"/>
  <c r="M22" i="2"/>
  <c r="S22" i="2"/>
  <c r="Y22" i="2"/>
  <c r="AE22" i="2"/>
  <c r="G23" i="2"/>
  <c r="M23" i="2"/>
  <c r="S23" i="2"/>
  <c r="Y23" i="2"/>
  <c r="AE23" i="2"/>
  <c r="G24" i="2"/>
  <c r="M24" i="2"/>
  <c r="S24" i="2"/>
  <c r="Y24" i="2"/>
  <c r="AE24" i="2"/>
  <c r="G25" i="2"/>
  <c r="M25" i="2"/>
  <c r="S25" i="2"/>
  <c r="Y25" i="2"/>
  <c r="AE25" i="2"/>
  <c r="G26" i="2"/>
  <c r="M26" i="2"/>
  <c r="S26" i="2"/>
  <c r="Y26" i="2"/>
  <c r="AE26" i="2"/>
  <c r="G27" i="2"/>
  <c r="M27" i="2"/>
  <c r="S27" i="2"/>
  <c r="Y27" i="2"/>
  <c r="AE27" i="2"/>
  <c r="G28" i="2"/>
  <c r="M28" i="2"/>
  <c r="S28" i="2"/>
  <c r="Y28" i="2"/>
  <c r="AE28" i="2"/>
  <c r="G29" i="2"/>
  <c r="M29" i="2"/>
  <c r="S29" i="2"/>
  <c r="Y29" i="2"/>
  <c r="AE29" i="2"/>
  <c r="G30" i="2"/>
  <c r="M30" i="2"/>
  <c r="S30" i="2"/>
  <c r="Y30" i="2"/>
  <c r="AE30" i="2"/>
  <c r="G31" i="2"/>
  <c r="M31" i="2"/>
  <c r="S31" i="2"/>
  <c r="Y31" i="2"/>
  <c r="AE31" i="2"/>
  <c r="G32" i="2"/>
  <c r="M32" i="2"/>
  <c r="S32" i="2"/>
  <c r="Y32" i="2"/>
  <c r="AE32" i="2"/>
  <c r="G33" i="2"/>
  <c r="S33" i="2"/>
  <c r="Y33" i="2"/>
  <c r="AE33" i="2"/>
  <c r="G34" i="2"/>
  <c r="M34" i="2"/>
  <c r="S34" i="2"/>
  <c r="Y34" i="2"/>
  <c r="AE34" i="2"/>
  <c r="G35" i="2"/>
  <c r="M35" i="2"/>
  <c r="S35" i="2"/>
  <c r="Y35" i="2"/>
  <c r="AE35" i="2"/>
  <c r="G36" i="2"/>
  <c r="M36" i="2"/>
  <c r="S36" i="2"/>
  <c r="Y36" i="2"/>
  <c r="AE36" i="2"/>
  <c r="G37" i="2"/>
  <c r="M37" i="2"/>
  <c r="S37" i="2"/>
  <c r="Y37" i="2"/>
  <c r="AE37" i="2"/>
  <c r="G38" i="2"/>
  <c r="M38" i="2"/>
  <c r="S38" i="2"/>
  <c r="Y38" i="2"/>
  <c r="AE38" i="2"/>
  <c r="G39" i="2"/>
  <c r="M39" i="2"/>
  <c r="S39" i="2"/>
  <c r="Y39" i="2"/>
  <c r="AE39" i="2"/>
  <c r="G40" i="2"/>
  <c r="M40" i="2"/>
  <c r="S40" i="2"/>
  <c r="Y40" i="2"/>
  <c r="AE40" i="2"/>
  <c r="G41" i="2"/>
  <c r="M41" i="2"/>
  <c r="S41" i="2"/>
  <c r="Y41" i="2"/>
  <c r="AE41" i="2"/>
  <c r="G42" i="2"/>
  <c r="M42" i="2"/>
  <c r="S42" i="2"/>
  <c r="Y42" i="2"/>
  <c r="AE42" i="2"/>
  <c r="G43" i="2"/>
  <c r="M43" i="2"/>
  <c r="S43" i="2"/>
  <c r="Y43" i="2"/>
  <c r="AE43" i="2"/>
  <c r="G44" i="2"/>
  <c r="M44" i="2"/>
  <c r="S44" i="2"/>
  <c r="Y44" i="2"/>
  <c r="AE44" i="2"/>
  <c r="G45" i="2"/>
  <c r="M45" i="2"/>
  <c r="S45" i="2"/>
  <c r="Y45" i="2"/>
  <c r="AE45" i="2"/>
  <c r="F46" i="2"/>
  <c r="G46" i="2" s="1"/>
  <c r="M46" i="2"/>
  <c r="S46" i="2"/>
  <c r="Y46" i="2"/>
  <c r="AE46" i="2"/>
  <c r="G47" i="2"/>
  <c r="M47" i="2"/>
  <c r="S47" i="2"/>
  <c r="Y47" i="2"/>
  <c r="AE47" i="2"/>
  <c r="G48" i="2"/>
  <c r="M48" i="2"/>
  <c r="S48" i="2"/>
  <c r="Y48" i="2"/>
  <c r="AE48" i="2"/>
  <c r="G49" i="2"/>
  <c r="M49" i="2"/>
  <c r="S49" i="2"/>
  <c r="Y49" i="2"/>
  <c r="AE49" i="2"/>
  <c r="G50" i="2"/>
  <c r="M50" i="2"/>
  <c r="S50" i="2"/>
  <c r="Y50" i="2"/>
  <c r="AE50" i="2"/>
  <c r="G51" i="2"/>
  <c r="M51" i="2"/>
  <c r="S51" i="2"/>
  <c r="Y51" i="2"/>
  <c r="AE51" i="2"/>
  <c r="G52" i="2"/>
  <c r="M52" i="2"/>
  <c r="S52" i="2"/>
  <c r="Y52" i="2"/>
  <c r="AE52" i="2"/>
  <c r="G53" i="2"/>
  <c r="M53" i="2"/>
  <c r="S53" i="2"/>
  <c r="Y53" i="2"/>
  <c r="AE53" i="2"/>
  <c r="G54" i="2"/>
  <c r="M54" i="2"/>
  <c r="S54" i="2"/>
  <c r="Y54" i="2"/>
  <c r="AE54" i="2"/>
  <c r="G55" i="2"/>
  <c r="M55" i="2"/>
  <c r="S55" i="2"/>
  <c r="Y55" i="2"/>
  <c r="AE55" i="2"/>
  <c r="G56" i="2"/>
  <c r="M56" i="2"/>
  <c r="S56" i="2"/>
  <c r="Y56" i="2"/>
  <c r="AE56" i="2"/>
  <c r="G57" i="2"/>
  <c r="M57" i="2"/>
  <c r="S57" i="2"/>
  <c r="Y57" i="2"/>
  <c r="AE57" i="2"/>
  <c r="G58" i="2"/>
  <c r="M58" i="2"/>
  <c r="S58" i="2"/>
  <c r="Y58" i="2"/>
  <c r="AE58" i="2"/>
  <c r="G59" i="2"/>
  <c r="M59" i="2"/>
  <c r="S59" i="2"/>
  <c r="Y59" i="2"/>
  <c r="AE59" i="2"/>
  <c r="G60" i="2"/>
  <c r="M60" i="2"/>
  <c r="S60" i="2"/>
  <c r="Y60" i="2"/>
  <c r="AE60" i="2"/>
  <c r="G61" i="2"/>
  <c r="M61" i="2"/>
  <c r="S61" i="2"/>
  <c r="Y61" i="2"/>
  <c r="AE61" i="2"/>
  <c r="G62" i="2"/>
  <c r="M62" i="2"/>
  <c r="S62" i="2"/>
  <c r="Y62" i="2"/>
  <c r="AE62" i="2"/>
  <c r="G63" i="2"/>
  <c r="M63" i="2"/>
  <c r="S63" i="2"/>
  <c r="Y63" i="2"/>
  <c r="AE63" i="2"/>
  <c r="G64" i="2"/>
  <c r="M64" i="2"/>
  <c r="S64" i="2"/>
  <c r="Y64" i="2"/>
  <c r="AE64" i="2"/>
  <c r="G65" i="2"/>
  <c r="M65" i="2"/>
  <c r="S65" i="2"/>
  <c r="Y65" i="2"/>
  <c r="AE65" i="2"/>
  <c r="G66" i="2"/>
  <c r="M66" i="2"/>
  <c r="S66" i="2"/>
  <c r="Y66" i="2"/>
  <c r="AE66" i="2"/>
  <c r="G67" i="2"/>
  <c r="M67" i="2"/>
  <c r="S67" i="2"/>
  <c r="Y67" i="2"/>
  <c r="AE67" i="2"/>
  <c r="G68" i="2"/>
  <c r="M68" i="2"/>
  <c r="S68" i="2"/>
  <c r="Y68" i="2"/>
  <c r="AE68" i="2"/>
  <c r="G69" i="2"/>
  <c r="S69" i="2"/>
  <c r="Y69" i="2"/>
  <c r="AE69" i="2"/>
  <c r="G70" i="2"/>
  <c r="M70" i="2"/>
  <c r="S70" i="2"/>
  <c r="Y70" i="2"/>
  <c r="AE70" i="2"/>
  <c r="G71" i="2"/>
  <c r="M71" i="2"/>
  <c r="S71" i="2"/>
  <c r="Y71" i="2"/>
  <c r="AE71" i="2"/>
  <c r="G72" i="2"/>
  <c r="M72" i="2"/>
  <c r="S72" i="2"/>
  <c r="Y72" i="2"/>
  <c r="AE72" i="2"/>
  <c r="G73" i="2"/>
  <c r="M73" i="2"/>
  <c r="S73" i="2"/>
  <c r="Y73" i="2"/>
  <c r="AE73" i="2"/>
  <c r="G74" i="2"/>
  <c r="M74" i="2"/>
  <c r="S74" i="2"/>
  <c r="Y74" i="2"/>
  <c r="AE74" i="2"/>
  <c r="G75" i="2"/>
  <c r="M75" i="2"/>
  <c r="S75" i="2"/>
  <c r="Y75" i="2"/>
  <c r="AE75" i="2"/>
  <c r="G76" i="2"/>
  <c r="M76" i="2"/>
  <c r="S76" i="2"/>
  <c r="Y76" i="2"/>
  <c r="AE76" i="2"/>
  <c r="G77" i="2"/>
  <c r="M77" i="2"/>
  <c r="S77" i="2"/>
  <c r="Y77" i="2"/>
  <c r="AE77" i="2"/>
  <c r="G78" i="2"/>
  <c r="M78" i="2"/>
  <c r="S78" i="2"/>
  <c r="Y78" i="2"/>
  <c r="AE78" i="2"/>
  <c r="G79" i="2"/>
  <c r="M79" i="2"/>
  <c r="S79" i="2"/>
  <c r="Y79" i="2"/>
  <c r="AE79" i="2"/>
  <c r="G80" i="2"/>
  <c r="S80" i="2"/>
  <c r="Y80" i="2"/>
  <c r="AE80" i="2"/>
  <c r="G81" i="2"/>
  <c r="M81" i="2"/>
  <c r="S81" i="2"/>
  <c r="Y81" i="2"/>
  <c r="AE81" i="2"/>
  <c r="B82" i="2"/>
  <c r="C82" i="2"/>
  <c r="D82" i="2"/>
  <c r="E82" i="2"/>
  <c r="H82" i="2"/>
  <c r="I82" i="2"/>
  <c r="J82" i="2"/>
  <c r="K82" i="2"/>
  <c r="L82" i="2"/>
  <c r="N82" i="2"/>
  <c r="O82" i="2"/>
  <c r="P82" i="2"/>
  <c r="Q82" i="2"/>
  <c r="R82" i="2"/>
  <c r="T82" i="2"/>
  <c r="U82" i="2"/>
  <c r="V82" i="2"/>
  <c r="W82" i="2"/>
  <c r="X82" i="2"/>
  <c r="Z82" i="2"/>
  <c r="AA82" i="2"/>
  <c r="AB82" i="2"/>
  <c r="AC82" i="2"/>
  <c r="AD82" i="2"/>
  <c r="F82" i="2" l="1"/>
  <c r="Y82" i="2"/>
  <c r="M82" i="2"/>
  <c r="S82" i="2"/>
  <c r="AE82" i="2"/>
  <c r="G82" i="2"/>
  <c r="AF16" i="2" l="1"/>
  <c r="AF3" i="2" l="1"/>
  <c r="AF19" i="2" l="1"/>
  <c r="AF34" i="2" l="1"/>
  <c r="AF32" i="2"/>
  <c r="AF80" i="2" l="1"/>
  <c r="AF59" i="2"/>
  <c r="AF60" i="2" l="1"/>
  <c r="AF6" i="2"/>
  <c r="AF63" i="2"/>
  <c r="AF79" i="2"/>
  <c r="AF17" i="2"/>
  <c r="AF62" i="2"/>
  <c r="AF9" i="2"/>
  <c r="AF26" i="2"/>
  <c r="AF68" i="2"/>
  <c r="AF73" i="2"/>
  <c r="AF36" i="2"/>
  <c r="AF35" i="2"/>
  <c r="AF76" i="2"/>
  <c r="AF51" i="2"/>
  <c r="AF69" i="2"/>
  <c r="AF24" i="2"/>
  <c r="AF15" i="2"/>
  <c r="AF61" i="2"/>
  <c r="AF20" i="2"/>
  <c r="AF46" i="2"/>
  <c r="AF12" i="2"/>
  <c r="AF39" i="2"/>
  <c r="AF29" i="2"/>
  <c r="AF47" i="2"/>
  <c r="AF13" i="2"/>
  <c r="AF18" i="2"/>
  <c r="AF38" i="2"/>
  <c r="AF23" i="2"/>
  <c r="AF49" i="2"/>
  <c r="AF22" i="2"/>
  <c r="AF8" i="2"/>
  <c r="AF64" i="2"/>
  <c r="AF30" i="2"/>
  <c r="AF77" i="2"/>
  <c r="AF21" i="2"/>
  <c r="AF37" i="2"/>
  <c r="AF4" i="2"/>
  <c r="AF10" i="2"/>
  <c r="AF74" i="2"/>
  <c r="AF31" i="2"/>
  <c r="AF50" i="2"/>
  <c r="AF11" i="2"/>
  <c r="AF45" i="2"/>
  <c r="AF33" i="2"/>
  <c r="AF42" i="2"/>
  <c r="AF41" i="2"/>
  <c r="AF81" i="2"/>
  <c r="AF67" i="2"/>
  <c r="AF58" i="2"/>
  <c r="AF44" i="2"/>
  <c r="AF66" i="2"/>
  <c r="AF78" i="2"/>
  <c r="AF55" i="2"/>
  <c r="AF27" i="2"/>
  <c r="AF7" i="2"/>
  <c r="AF53" i="2"/>
  <c r="AF25" i="2"/>
  <c r="AF14" i="2"/>
  <c r="AF48" i="2"/>
  <c r="AF57" i="2"/>
  <c r="AF54" i="2"/>
  <c r="AF43" i="2"/>
  <c r="AF72" i="2"/>
  <c r="AF52" i="2"/>
  <c r="AF71" i="2"/>
  <c r="AF70" i="2"/>
  <c r="AF56" i="2"/>
  <c r="AF65" i="2"/>
  <c r="AF75" i="2"/>
  <c r="AF5" i="2"/>
  <c r="AF40" i="2"/>
  <c r="AF28" i="2"/>
  <c r="AF82" i="2" l="1"/>
</calcChain>
</file>

<file path=xl/sharedStrings.xml><?xml version="1.0" encoding="utf-8"?>
<sst xmlns="http://schemas.openxmlformats.org/spreadsheetml/2006/main" count="116" uniqueCount="92">
  <si>
    <t>Municipality</t>
  </si>
  <si>
    <t>Hobsons Bay</t>
  </si>
  <si>
    <t>Horsham</t>
  </si>
  <si>
    <t>Hume</t>
  </si>
  <si>
    <t>Indigo</t>
  </si>
  <si>
    <t>Kingston</t>
  </si>
  <si>
    <t>Knox</t>
  </si>
  <si>
    <t>Loddon</t>
  </si>
  <si>
    <t>Macedon Ranges</t>
  </si>
  <si>
    <t>Manningham</t>
  </si>
  <si>
    <t>Mansfield</t>
  </si>
  <si>
    <t>Maribyrnong</t>
  </si>
  <si>
    <t>Maroondah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</si>
  <si>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</si>
  <si>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</si>
  <si>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</si>
  <si>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</si>
  <si>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</si>
  <si>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</si>
  <si>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</si>
  <si>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</si>
  <si>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</si>
  <si>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</si>
  <si>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</si>
  <si>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</si>
  <si>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</si>
  <si>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</si>
  <si>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</si>
  <si>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</si>
  <si>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Residential</t>
  </si>
  <si>
    <t>Commercial</t>
  </si>
  <si>
    <t>Industrial</t>
  </si>
  <si>
    <t>Rural</t>
  </si>
  <si>
    <t>Total</t>
  </si>
  <si>
    <t>LaTrobe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</si>
  <si>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</si>
  <si>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</si>
  <si>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</si>
  <si>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</si>
  <si>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</si>
  <si>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</si>
  <si>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</si>
  <si>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</si>
  <si>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</si>
  <si>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</si>
  <si>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</si>
  <si>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</si>
  <si>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</si>
  <si>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</si>
  <si>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</si>
  <si>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</si>
  <si>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</si>
  <si>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</si>
  <si>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</si>
  <si>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</si>
  <si>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</si>
  <si>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</si>
  <si>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</si>
  <si>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</si>
  <si>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</si>
  <si>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</si>
  <si>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Shepparton</t>
  </si>
  <si>
    <t>Hepburn</t>
  </si>
  <si>
    <t>Hindmarsh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</si>
  <si>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</si>
  <si>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</si>
  <si>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</si>
  <si>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</si>
  <si>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</si>
  <si>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</si>
  <si>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</si>
  <si>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</si>
  <si>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</si>
  <si>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</si>
  <si>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</si>
  <si>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</si>
  <si>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</si>
  <si>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</si>
  <si>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</si>
  <si>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</si>
  <si>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</si>
  <si>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</si>
  <si>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</si>
  <si>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Non Rateable Leviable</t>
  </si>
  <si>
    <r>
      <t>Greater Geelong</t>
    </r>
    <r>
      <rPr>
        <sz val="8"/>
        <rFont val="Arial"/>
        <family val="2"/>
      </rPr>
      <t xml:space="preserve"> </t>
    </r>
  </si>
  <si>
    <t>2016 - Number of assessments with buildings</t>
  </si>
  <si>
    <t>2016 - Number of assessments without buildings</t>
  </si>
  <si>
    <t>2016 NAV</t>
  </si>
  <si>
    <t>2016 CIV</t>
  </si>
  <si>
    <t>2016 SV</t>
  </si>
  <si>
    <t>Total Assessments 2016</t>
  </si>
  <si>
    <t>Melbourne (*Cultral incl in non rateable leviable)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</si>
</sst>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"/>
    <numFmt numFmtId="168" formatCode="#,##0.0"/>
    <numFmt numFmtId="169" formatCode="&quot;$&quot;#,##0.00"/>
    <numFmt numFmtId="170" formatCode="[$$-C09]#,##0;\-[$$-C09]#,##0"/>
    <numFmt numFmtId="171" formatCode="[$$-C09]#,##0.00"/>
    <numFmt numFmtId="172" formatCode="#,##0.00_ ;\-#,##0.00\ "/>
    <numFmt numFmtId="173" formatCode="[$$-C09]#,##0"/>
    <numFmt numFmtId="174" formatCode="_-[$$-C09]* #,##0_-;\-[$$-C09]* #,##0_-;_-[$$-C09]* &quot;-&quot;_-;_-@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indexed="10"/>
      <name val="Calibri"/>
      <family val="2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166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2" fillId="0" borderId="0"/>
    <xf numFmtId="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173" fontId="2" fillId="0" borderId="0" applyProtection="0">
      <alignment horizontal="right" wrapText="1"/>
    </xf>
    <xf numFmtId="174" fontId="2" fillId="0" borderId="0" applyFont="0" applyFill="0" applyBorder="0" applyAlignment="0">
      <protection locked="0"/>
    </xf>
    <xf numFmtId="17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11" fillId="14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13" borderId="0" applyNumberFormat="0" applyBorder="0" applyAlignment="0" applyProtection="0"/>
    <xf numFmtId="0" fontId="11" fillId="12" borderId="0" applyNumberFormat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97">
    <xf numFmtId="0" fontId="0" fillId="0" borderId="0" xfId="0"/>
    <xf numFmtId="0" fontId="6" fillId="0" borderId="1" xfId="0" applyFont="1" applyBorder="1"/>
    <xf numFmtId="167" fontId="6" fillId="0" borderId="1" xfId="0" applyNumberFormat="1" applyFont="1" applyBorder="1"/>
    <xf numFmtId="3" fontId="6" fillId="0" borderId="0" xfId="0" applyNumberFormat="1" applyFont="1"/>
    <xf numFmtId="167" fontId="6" fillId="0" borderId="0" xfId="0" applyNumberFormat="1" applyFont="1"/>
    <xf numFmtId="3" fontId="6" fillId="0" borderId="0" xfId="1" applyNumberFormat="1" applyFont="1" applyAlignment="1">
      <alignment horizontal="center"/>
    </xf>
    <xf numFmtId="3" fontId="6" fillId="0" borderId="1" xfId="1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0" fontId="6" fillId="0" borderId="0" xfId="0" applyFont="1" applyFill="1"/>
    <xf numFmtId="0" fontId="4" fillId="0" borderId="2" xfId="0" applyFont="1" applyBorder="1" applyAlignment="1">
      <alignment horizontal="center"/>
    </xf>
    <xf numFmtId="0" fontId="7" fillId="0" borderId="0" xfId="0" applyFont="1" applyFill="1"/>
    <xf numFmtId="0" fontId="7" fillId="0" borderId="0" xfId="0" applyFont="1"/>
    <xf numFmtId="0" fontId="7" fillId="0" borderId="3" xfId="0" applyFont="1" applyBorder="1"/>
    <xf numFmtId="3" fontId="7" fillId="2" borderId="4" xfId="1" applyNumberFormat="1" applyFont="1" applyFill="1" applyBorder="1" applyAlignment="1">
      <alignment horizontal="center" vertical="center" wrapText="1"/>
    </xf>
    <xf numFmtId="3" fontId="7" fillId="2" borderId="5" xfId="1" applyNumberFormat="1" applyFont="1" applyFill="1" applyBorder="1" applyAlignment="1">
      <alignment horizontal="center" vertical="center" wrapText="1"/>
    </xf>
    <xf numFmtId="0" fontId="7" fillId="3" borderId="0" xfId="0" applyFont="1" applyFill="1" applyBorder="1"/>
    <xf numFmtId="167" fontId="5" fillId="3" borderId="0" xfId="0" applyNumberFormat="1" applyFont="1" applyFill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167" fontId="7" fillId="4" borderId="4" xfId="0" applyNumberFormat="1" applyFont="1" applyFill="1" applyBorder="1" applyAlignment="1">
      <alignment horizontal="center" vertical="center" wrapText="1"/>
    </xf>
    <xf numFmtId="167" fontId="7" fillId="4" borderId="5" xfId="0" applyNumberFormat="1" applyFont="1" applyFill="1" applyBorder="1" applyAlignment="1">
      <alignment horizontal="center" vertical="center" wrapText="1"/>
    </xf>
    <xf numFmtId="167" fontId="7" fillId="4" borderId="6" xfId="0" applyNumberFormat="1" applyFont="1" applyFill="1" applyBorder="1" applyAlignment="1">
      <alignment horizontal="center" vertical="center" wrapText="1"/>
    </xf>
    <xf numFmtId="167" fontId="7" fillId="5" borderId="4" xfId="0" applyNumberFormat="1" applyFont="1" applyFill="1" applyBorder="1" applyAlignment="1">
      <alignment horizontal="center" vertical="center" wrapText="1"/>
    </xf>
    <xf numFmtId="167" fontId="7" fillId="5" borderId="5" xfId="0" applyNumberFormat="1" applyFont="1" applyFill="1" applyBorder="1" applyAlignment="1">
      <alignment horizontal="center" vertical="center" wrapText="1"/>
    </xf>
    <xf numFmtId="167" fontId="7" fillId="5" borderId="6" xfId="0" applyNumberFormat="1" applyFont="1" applyFill="1" applyBorder="1" applyAlignment="1">
      <alignment horizontal="center" vertical="center" wrapText="1"/>
    </xf>
    <xf numFmtId="3" fontId="7" fillId="6" borderId="4" xfId="0" applyNumberFormat="1" applyFont="1" applyFill="1" applyBorder="1" applyAlignment="1">
      <alignment horizontal="center" vertical="center" wrapText="1"/>
    </xf>
    <xf numFmtId="3" fontId="7" fillId="6" borderId="5" xfId="0" applyNumberFormat="1" applyFont="1" applyFill="1" applyBorder="1" applyAlignment="1">
      <alignment horizontal="center" vertical="center" wrapText="1"/>
    </xf>
    <xf numFmtId="3" fontId="7" fillId="6" borderId="6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Border="1" applyAlignment="1">
      <alignment horizontal="right"/>
    </xf>
    <xf numFmtId="167" fontId="7" fillId="7" borderId="4" xfId="0" applyNumberFormat="1" applyFont="1" applyFill="1" applyBorder="1" applyAlignment="1">
      <alignment horizontal="center" vertical="center" wrapText="1"/>
    </xf>
    <xf numFmtId="167" fontId="7" fillId="7" borderId="5" xfId="0" applyNumberFormat="1" applyFont="1" applyFill="1" applyBorder="1" applyAlignment="1">
      <alignment horizontal="center" vertical="center" wrapText="1"/>
    </xf>
    <xf numFmtId="167" fontId="7" fillId="7" borderId="6" xfId="0" applyNumberFormat="1" applyFont="1" applyFill="1" applyBorder="1" applyAlignment="1">
      <alignment horizontal="center" vertical="center" wrapText="1"/>
    </xf>
    <xf numFmtId="167" fontId="5" fillId="3" borderId="7" xfId="0" applyNumberFormat="1" applyFont="1" applyFill="1" applyBorder="1" applyAlignment="1">
      <alignment horizontal="right"/>
    </xf>
    <xf numFmtId="0" fontId="6" fillId="6" borderId="0" xfId="0" applyFont="1" applyFill="1" applyBorder="1"/>
    <xf numFmtId="0" fontId="6" fillId="0" borderId="8" xfId="0" applyFont="1" applyFill="1" applyBorder="1"/>
    <xf numFmtId="3" fontId="6" fillId="0" borderId="8" xfId="0" applyNumberFormat="1" applyFont="1" applyBorder="1" applyAlignment="1">
      <alignment horizontal="center"/>
    </xf>
    <xf numFmtId="167" fontId="5" fillId="0" borderId="9" xfId="0" applyNumberFormat="1" applyFont="1" applyBorder="1" applyAlignment="1">
      <alignment horizontal="right"/>
    </xf>
    <xf numFmtId="0" fontId="6" fillId="0" borderId="0" xfId="0" applyFont="1" applyFill="1" applyBorder="1"/>
    <xf numFmtId="3" fontId="6" fillId="0" borderId="0" xfId="1" applyNumberFormat="1" applyFont="1" applyFill="1" applyBorder="1" applyAlignment="1">
      <alignment horizontal="center"/>
    </xf>
    <xf numFmtId="167" fontId="9" fillId="3" borderId="0" xfId="0" applyNumberFormat="1" applyFont="1" applyFill="1" applyBorder="1" applyAlignment="1">
      <alignment horizontal="right" wrapText="1"/>
    </xf>
    <xf numFmtId="167" fontId="5" fillId="3" borderId="0" xfId="0" applyNumberFormat="1" applyFont="1" applyFill="1" applyBorder="1" applyAlignment="1">
      <alignment horizontal="right" wrapText="1"/>
    </xf>
    <xf numFmtId="167" fontId="5" fillId="0" borderId="0" xfId="0" applyNumberFormat="1" applyFont="1" applyBorder="1" applyAlignment="1">
      <alignment horizontal="right" wrapText="1"/>
    </xf>
    <xf numFmtId="167" fontId="5" fillId="0" borderId="0" xfId="0" applyNumberFormat="1" applyFont="1" applyBorder="1" applyAlignment="1">
      <alignment horizontal="right" vertical="top" wrapText="1"/>
    </xf>
    <xf numFmtId="167" fontId="5" fillId="0" borderId="8" xfId="0" applyNumberFormat="1" applyFont="1" applyBorder="1" applyAlignment="1">
      <alignment horizontal="right"/>
    </xf>
    <xf numFmtId="167" fontId="9" fillId="3" borderId="7" xfId="0" applyNumberFormat="1" applyFont="1" applyFill="1" applyBorder="1" applyAlignment="1">
      <alignment horizontal="right" wrapText="1"/>
    </xf>
    <xf numFmtId="167" fontId="5" fillId="3" borderId="7" xfId="0" applyNumberFormat="1" applyFont="1" applyFill="1" applyBorder="1" applyAlignment="1">
      <alignment horizontal="right" wrapText="1"/>
    </xf>
    <xf numFmtId="167" fontId="5" fillId="0" borderId="7" xfId="0" applyNumberFormat="1" applyFont="1" applyBorder="1" applyAlignment="1">
      <alignment horizontal="right" wrapText="1"/>
    </xf>
    <xf numFmtId="167" fontId="5" fillId="0" borderId="7" xfId="0" applyNumberFormat="1" applyFont="1" applyBorder="1" applyAlignment="1">
      <alignment horizontal="right" vertical="top" wrapText="1"/>
    </xf>
    <xf numFmtId="167" fontId="5" fillId="0" borderId="10" xfId="0" applyNumberFormat="1" applyFont="1" applyBorder="1" applyAlignment="1">
      <alignment horizontal="right"/>
    </xf>
    <xf numFmtId="167" fontId="5" fillId="0" borderId="0" xfId="0" applyNumberFormat="1" applyFont="1" applyFill="1" applyBorder="1" applyAlignment="1">
      <alignment horizontal="right"/>
    </xf>
    <xf numFmtId="3" fontId="5" fillId="6" borderId="11" xfId="0" applyNumberFormat="1" applyFont="1" applyFill="1" applyBorder="1" applyAlignment="1">
      <alignment horizontal="center"/>
    </xf>
    <xf numFmtId="0" fontId="5" fillId="0" borderId="0" xfId="0" applyFont="1" applyFill="1"/>
    <xf numFmtId="167" fontId="8" fillId="0" borderId="0" xfId="0" applyNumberFormat="1" applyFont="1" applyFill="1" applyBorder="1"/>
    <xf numFmtId="167" fontId="8" fillId="0" borderId="7" xfId="0" applyNumberFormat="1" applyFont="1" applyFill="1" applyBorder="1"/>
    <xf numFmtId="3" fontId="5" fillId="0" borderId="0" xfId="0" applyNumberFormat="1" applyFont="1"/>
    <xf numFmtId="3" fontId="5" fillId="0" borderId="0" xfId="0" applyNumberFormat="1" applyFont="1" applyBorder="1" applyAlignment="1">
      <alignment horizontal="right" wrapText="1"/>
    </xf>
    <xf numFmtId="167" fontId="9" fillId="0" borderId="0" xfId="0" applyNumberFormat="1" applyFont="1" applyBorder="1" applyAlignment="1">
      <alignment horizontal="right" wrapText="1"/>
    </xf>
    <xf numFmtId="167" fontId="5" fillId="3" borderId="0" xfId="0" applyNumberFormat="1" applyFont="1" applyFill="1" applyBorder="1" applyAlignment="1">
      <alignment horizontal="right" vertical="top" wrapText="1"/>
    </xf>
    <xf numFmtId="167" fontId="5" fillId="3" borderId="7" xfId="0" applyNumberFormat="1" applyFont="1" applyFill="1" applyBorder="1" applyAlignment="1">
      <alignment horizontal="right" vertical="top" wrapText="1"/>
    </xf>
    <xf numFmtId="3" fontId="5" fillId="3" borderId="0" xfId="0" applyNumberFormat="1" applyFont="1" applyFill="1" applyBorder="1" applyAlignment="1">
      <alignment horizontal="right"/>
    </xf>
    <xf numFmtId="167" fontId="8" fillId="0" borderId="0" xfId="0" applyNumberFormat="1" applyFont="1" applyBorder="1" applyAlignment="1">
      <alignment horizontal="right" wrapText="1"/>
    </xf>
    <xf numFmtId="167" fontId="8" fillId="0" borderId="7" xfId="0" applyNumberFormat="1" applyFont="1" applyBorder="1" applyAlignment="1">
      <alignment horizontal="right" wrapText="1"/>
    </xf>
    <xf numFmtId="167" fontId="8" fillId="3" borderId="0" xfId="0" applyNumberFormat="1" applyFont="1" applyFill="1" applyBorder="1" applyAlignment="1">
      <alignment horizontal="right" wrapText="1"/>
    </xf>
    <xf numFmtId="167" fontId="8" fillId="3" borderId="7" xfId="0" applyNumberFormat="1" applyFont="1" applyFill="1" applyBorder="1" applyAlignment="1">
      <alignment horizontal="right" wrapText="1"/>
    </xf>
    <xf numFmtId="167" fontId="5" fillId="0" borderId="7" xfId="0" applyNumberFormat="1" applyFont="1" applyBorder="1"/>
    <xf numFmtId="167" fontId="5" fillId="0" borderId="0" xfId="0" applyNumberFormat="1" applyFont="1" applyBorder="1"/>
    <xf numFmtId="167" fontId="9" fillId="0" borderId="7" xfId="0" applyNumberFormat="1" applyFont="1" applyBorder="1" applyAlignment="1">
      <alignment horizontal="right" wrapText="1"/>
    </xf>
    <xf numFmtId="167" fontId="5" fillId="0" borderId="7" xfId="0" applyNumberFormat="1" applyFont="1" applyFill="1" applyBorder="1" applyAlignment="1">
      <alignment horizontal="right"/>
    </xf>
    <xf numFmtId="0" fontId="6" fillId="0" borderId="1" xfId="0" applyFont="1" applyBorder="1" applyAlignment="1">
      <alignment wrapText="1"/>
    </xf>
    <xf numFmtId="3" fontId="5" fillId="3" borderId="0" xfId="0" applyNumberFormat="1" applyFont="1" applyFill="1" applyBorder="1" applyAlignment="1">
      <alignment horizontal="right" vertical="top" wrapText="1"/>
    </xf>
    <xf numFmtId="0" fontId="7" fillId="0" borderId="0" xfId="0" applyFont="1" applyBorder="1"/>
    <xf numFmtId="3" fontId="5" fillId="0" borderId="7" xfId="0" applyNumberFormat="1" applyFont="1" applyBorder="1" applyAlignment="1">
      <alignment horizontal="right" wrapText="1"/>
    </xf>
    <xf numFmtId="167" fontId="3" fillId="0" borderId="7" xfId="0" applyNumberFormat="1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167" fontId="5" fillId="0" borderId="11" xfId="0" applyNumberFormat="1" applyFont="1" applyBorder="1" applyAlignment="1">
      <alignment horizontal="right"/>
    </xf>
    <xf numFmtId="167" fontId="5" fillId="0" borderId="12" xfId="0" applyNumberFormat="1" applyFont="1" applyBorder="1" applyAlignment="1">
      <alignment horizontal="right"/>
    </xf>
    <xf numFmtId="3" fontId="5" fillId="3" borderId="7" xfId="0" applyNumberFormat="1" applyFont="1" applyFill="1" applyBorder="1" applyAlignment="1">
      <alignment horizontal="right" vertical="top" wrapText="1"/>
    </xf>
    <xf numFmtId="3" fontId="5" fillId="0" borderId="7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3" borderId="7" xfId="0" applyNumberFormat="1" applyFont="1" applyFill="1" applyBorder="1" applyAlignment="1">
      <alignment horizontal="right"/>
    </xf>
    <xf numFmtId="3" fontId="9" fillId="3" borderId="7" xfId="0" applyNumberFormat="1" applyFont="1" applyFill="1" applyBorder="1" applyAlignment="1">
      <alignment horizontal="right" wrapText="1"/>
    </xf>
    <xf numFmtId="3" fontId="9" fillId="3" borderId="0" xfId="0" applyNumberFormat="1" applyFont="1" applyFill="1" applyBorder="1" applyAlignment="1">
      <alignment horizontal="right" wrapText="1"/>
    </xf>
    <xf numFmtId="3" fontId="8" fillId="0" borderId="7" xfId="0" applyNumberFormat="1" applyFont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3" fontId="8" fillId="3" borderId="7" xfId="0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3" fontId="5" fillId="0" borderId="7" xfId="0" applyNumberFormat="1" applyFont="1" applyBorder="1"/>
    <xf numFmtId="3" fontId="5" fillId="0" borderId="0" xfId="0" applyNumberFormat="1" applyFont="1" applyBorder="1"/>
    <xf numFmtId="3" fontId="5" fillId="3" borderId="7" xfId="0" applyNumberFormat="1" applyFont="1" applyFill="1" applyBorder="1" applyAlignment="1">
      <alignment horizontal="right" wrapText="1"/>
    </xf>
    <xf numFmtId="3" fontId="5" fillId="3" borderId="0" xfId="0" applyNumberFormat="1" applyFont="1" applyFill="1" applyBorder="1" applyAlignment="1">
      <alignment horizontal="right" wrapText="1"/>
    </xf>
    <xf numFmtId="3" fontId="9" fillId="0" borderId="7" xfId="0" applyNumberFormat="1" applyFont="1" applyBorder="1" applyAlignment="1">
      <alignment horizontal="right" wrapText="1"/>
    </xf>
    <xf numFmtId="3" fontId="9" fillId="0" borderId="0" xfId="0" applyNumberFormat="1" applyFont="1" applyBorder="1" applyAlignment="1">
      <alignment horizontal="right" wrapText="1"/>
    </xf>
    <xf numFmtId="3" fontId="8" fillId="0" borderId="7" xfId="0" applyNumberFormat="1" applyFont="1" applyFill="1" applyBorder="1"/>
    <xf numFmtId="3" fontId="8" fillId="0" borderId="0" xfId="0" applyNumberFormat="1" applyFont="1" applyFill="1" applyBorder="1"/>
    <xf numFmtId="3" fontId="5" fillId="0" borderId="7" xfId="0" applyNumberFormat="1" applyFont="1" applyBorder="1" applyAlignment="1">
      <alignment horizontal="right" vertical="top" wrapText="1"/>
    </xf>
    <xf numFmtId="3" fontId="5" fillId="0" borderId="0" xfId="0" applyNumberFormat="1" applyFont="1" applyBorder="1" applyAlignment="1">
      <alignment horizontal="right" vertical="top" wrapText="1"/>
    </xf>
    <xf numFmtId="3" fontId="8" fillId="0" borderId="7" xfId="0" applyNumberFormat="1" applyFont="1" applyFill="1" applyBorder="1" applyAlignment="1">
      <alignment horizontal="right" wrapText="1"/>
    </xf>
    <xf numFmtId="3" fontId="8" fillId="0" borderId="0" xfId="0" applyNumberFormat="1" applyFont="1" applyFill="1" applyBorder="1" applyAlignment="1">
      <alignment horizontal="right" wrapText="1"/>
    </xf>
    <xf numFmtId="3" fontId="3" fillId="0" borderId="7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5" fillId="0" borderId="7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3" fontId="5" fillId="0" borderId="12" xfId="0" applyNumberFormat="1" applyFont="1" applyBorder="1" applyAlignment="1">
      <alignment horizontal="right"/>
    </xf>
    <xf numFmtId="3" fontId="5" fillId="3" borderId="1" xfId="0" applyNumberFormat="1" applyFont="1" applyFill="1" applyBorder="1" applyAlignment="1">
      <alignment horizontal="right" vertical="top" wrapText="1"/>
    </xf>
    <xf numFmtId="3" fontId="6" fillId="0" borderId="10" xfId="0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167" fontId="8" fillId="0" borderId="7" xfId="0" applyNumberFormat="1" applyFont="1" applyFill="1" applyBorder="1" applyAlignment="1">
      <alignment horizontal="right" wrapText="1"/>
    </xf>
    <xf numFmtId="167" fontId="8" fillId="0" borderId="0" xfId="0" applyNumberFormat="1" applyFont="1" applyFill="1" applyBorder="1" applyAlignment="1">
      <alignment horizontal="right" wrapText="1"/>
    </xf>
    <xf numFmtId="167" fontId="5" fillId="6" borderId="1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/>
    <xf numFmtId="0" fontId="3" fillId="0" borderId="0" xfId="0" applyFont="1"/>
    <xf numFmtId="3" fontId="4" fillId="0" borderId="0" xfId="0" applyNumberFormat="1" applyFont="1" applyAlignment="1">
      <alignment horizontal="center"/>
    </xf>
    <xf numFmtId="164" fontId="6" fillId="0" borderId="0" xfId="0" applyNumberFormat="1" applyFont="1" applyFill="1" applyBorder="1"/>
    <xf numFmtId="3" fontId="3" fillId="0" borderId="7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167" fontId="3" fillId="0" borderId="7" xfId="0" applyNumberFormat="1" applyFont="1" applyBorder="1" applyAlignment="1">
      <alignment wrapText="1"/>
    </xf>
    <xf numFmtId="167" fontId="3" fillId="0" borderId="0" xfId="0" applyNumberFormat="1" applyFont="1" applyBorder="1" applyAlignment="1">
      <alignment wrapText="1"/>
    </xf>
    <xf numFmtId="3" fontId="3" fillId="0" borderId="10" xfId="0" applyNumberFormat="1" applyFont="1" applyBorder="1" applyAlignment="1">
      <alignment wrapText="1"/>
    </xf>
    <xf numFmtId="3" fontId="3" fillId="0" borderId="9" xfId="0" applyNumberFormat="1" applyFont="1" applyBorder="1" applyAlignment="1">
      <alignment wrapText="1"/>
    </xf>
    <xf numFmtId="3" fontId="3" fillId="0" borderId="8" xfId="0" applyNumberFormat="1" applyFont="1" applyBorder="1" applyAlignment="1">
      <alignment wrapText="1"/>
    </xf>
    <xf numFmtId="167" fontId="3" fillId="0" borderId="10" xfId="0" applyNumberFormat="1" applyFont="1" applyBorder="1" applyAlignment="1">
      <alignment wrapText="1"/>
    </xf>
    <xf numFmtId="167" fontId="3" fillId="0" borderId="9" xfId="0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7" fillId="3" borderId="0" xfId="0" applyFont="1" applyFill="1" applyBorder="1" applyAlignment="1">
      <alignment wrapText="1"/>
    </xf>
    <xf numFmtId="3" fontId="3" fillId="3" borderId="7" xfId="0" applyNumberFormat="1" applyFont="1" applyFill="1" applyBorder="1" applyAlignment="1">
      <alignment vertical="center"/>
    </xf>
    <xf numFmtId="3" fontId="3" fillId="3" borderId="0" xfId="0" applyNumberFormat="1" applyFont="1" applyFill="1" applyBorder="1" applyAlignment="1">
      <alignment vertical="center"/>
    </xf>
    <xf numFmtId="167" fontId="3" fillId="3" borderId="7" xfId="0" applyNumberFormat="1" applyFont="1" applyFill="1" applyBorder="1" applyAlignment="1">
      <alignment vertical="center"/>
    </xf>
    <xf numFmtId="167" fontId="3" fillId="3" borderId="0" xfId="0" applyNumberFormat="1" applyFont="1" applyFill="1" applyBorder="1" applyAlignment="1">
      <alignment vertical="center"/>
    </xf>
    <xf numFmtId="3" fontId="3" fillId="3" borderId="7" xfId="0" applyNumberFormat="1" applyFont="1" applyFill="1" applyBorder="1" applyAlignment="1"/>
    <xf numFmtId="3" fontId="3" fillId="3" borderId="0" xfId="0" applyNumberFormat="1" applyFont="1" applyFill="1" applyBorder="1" applyAlignment="1"/>
    <xf numFmtId="167" fontId="3" fillId="3" borderId="7" xfId="0" applyNumberFormat="1" applyFont="1" applyFill="1" applyBorder="1" applyAlignment="1"/>
    <xf numFmtId="167" fontId="3" fillId="3" borderId="0" xfId="0" applyNumberFormat="1" applyFont="1" applyFill="1" applyBorder="1" applyAlignment="1"/>
    <xf numFmtId="3" fontId="3" fillId="0" borderId="7" xfId="0" applyNumberFormat="1" applyFont="1" applyBorder="1" applyAlignment="1"/>
    <xf numFmtId="3" fontId="3" fillId="0" borderId="0" xfId="0" applyNumberFormat="1" applyFont="1" applyBorder="1" applyAlignment="1"/>
    <xf numFmtId="167" fontId="3" fillId="0" borderId="7" xfId="0" applyNumberFormat="1" applyFont="1" applyBorder="1" applyAlignment="1"/>
    <xf numFmtId="167" fontId="3" fillId="0" borderId="0" xfId="0" applyNumberFormat="1" applyFont="1" applyBorder="1" applyAlignment="1"/>
    <xf numFmtId="3" fontId="2" fillId="0" borderId="0" xfId="0" applyNumberFormat="1" applyFont="1" applyAlignment="1">
      <alignment wrapText="1"/>
    </xf>
    <xf numFmtId="168" fontId="7" fillId="2" borderId="15" xfId="1" applyNumberFormat="1" applyFont="1" applyFill="1" applyBorder="1" applyAlignment="1">
      <alignment horizontal="center" vertical="center" wrapText="1"/>
    </xf>
    <xf numFmtId="3" fontId="5" fillId="6" borderId="13" xfId="0" applyNumberFormat="1" applyFont="1" applyFill="1" applyBorder="1" applyAlignment="1">
      <alignment horizontal="center"/>
    </xf>
    <xf numFmtId="3" fontId="3" fillId="0" borderId="16" xfId="0" applyNumberFormat="1" applyFont="1" applyBorder="1" applyAlignment="1">
      <alignment wrapText="1"/>
    </xf>
    <xf numFmtId="3" fontId="5" fillId="3" borderId="17" xfId="0" applyNumberFormat="1" applyFont="1" applyFill="1" applyBorder="1" applyAlignment="1">
      <alignment horizontal="right" vertical="top" wrapText="1"/>
    </xf>
    <xf numFmtId="3" fontId="3" fillId="0" borderId="17" xfId="0" applyNumberFormat="1" applyFont="1" applyBorder="1" applyAlignment="1">
      <alignment wrapText="1"/>
    </xf>
    <xf numFmtId="3" fontId="3" fillId="0" borderId="14" xfId="0" applyNumberFormat="1" applyFont="1" applyBorder="1" applyAlignment="1">
      <alignment wrapText="1"/>
    </xf>
    <xf numFmtId="3" fontId="3" fillId="3" borderId="17" xfId="0" applyNumberFormat="1" applyFont="1" applyFill="1" applyBorder="1" applyAlignment="1">
      <alignment vertical="center"/>
    </xf>
    <xf numFmtId="3" fontId="5" fillId="0" borderId="17" xfId="0" applyNumberFormat="1" applyFont="1" applyBorder="1" applyAlignment="1">
      <alignment horizontal="right"/>
    </xf>
    <xf numFmtId="3" fontId="5" fillId="3" borderId="17" xfId="0" applyNumberFormat="1" applyFont="1" applyFill="1" applyBorder="1" applyAlignment="1">
      <alignment horizontal="right"/>
    </xf>
    <xf numFmtId="3" fontId="9" fillId="3" borderId="17" xfId="0" applyNumberFormat="1" applyFont="1" applyFill="1" applyBorder="1" applyAlignment="1">
      <alignment horizontal="right" wrapText="1"/>
    </xf>
    <xf numFmtId="3" fontId="8" fillId="0" borderId="17" xfId="0" applyNumberFormat="1" applyFont="1" applyBorder="1" applyAlignment="1">
      <alignment horizontal="right" wrapText="1"/>
    </xf>
    <xf numFmtId="3" fontId="8" fillId="3" borderId="17" xfId="0" applyNumberFormat="1" applyFont="1" applyFill="1" applyBorder="1" applyAlignment="1">
      <alignment horizontal="right" wrapText="1"/>
    </xf>
    <xf numFmtId="3" fontId="5" fillId="0" borderId="17" xfId="0" applyNumberFormat="1" applyFont="1" applyBorder="1"/>
    <xf numFmtId="3" fontId="5" fillId="3" borderId="17" xfId="0" applyNumberFormat="1" applyFont="1" applyFill="1" applyBorder="1" applyAlignment="1">
      <alignment horizontal="right" wrapText="1"/>
    </xf>
    <xf numFmtId="3" fontId="9" fillId="0" borderId="17" xfId="0" applyNumberFormat="1" applyFont="1" applyBorder="1" applyAlignment="1">
      <alignment horizontal="right" wrapText="1"/>
    </xf>
    <xf numFmtId="3" fontId="5" fillId="0" borderId="17" xfId="0" applyNumberFormat="1" applyFont="1" applyBorder="1" applyAlignment="1">
      <alignment horizontal="right" wrapText="1"/>
    </xf>
    <xf numFmtId="3" fontId="3" fillId="3" borderId="17" xfId="0" applyNumberFormat="1" applyFont="1" applyFill="1" applyBorder="1" applyAlignment="1"/>
    <xf numFmtId="3" fontId="8" fillId="0" borderId="17" xfId="0" applyNumberFormat="1" applyFont="1" applyFill="1" applyBorder="1"/>
    <xf numFmtId="0" fontId="0" fillId="0" borderId="17" xfId="0" applyBorder="1"/>
    <xf numFmtId="3" fontId="5" fillId="0" borderId="17" xfId="0" applyNumberFormat="1" applyFont="1" applyBorder="1" applyAlignment="1">
      <alignment horizontal="right" vertical="top" wrapText="1"/>
    </xf>
    <xf numFmtId="3" fontId="8" fillId="0" borderId="17" xfId="0" applyNumberFormat="1" applyFont="1" applyFill="1" applyBorder="1" applyAlignment="1">
      <alignment horizontal="right" wrapText="1"/>
    </xf>
    <xf numFmtId="3" fontId="3" fillId="0" borderId="17" xfId="0" applyNumberFormat="1" applyFont="1" applyBorder="1" applyAlignment="1"/>
    <xf numFmtId="3" fontId="3" fillId="0" borderId="17" xfId="0" applyNumberFormat="1" applyFont="1" applyBorder="1" applyAlignment="1">
      <alignment vertical="center"/>
    </xf>
    <xf numFmtId="3" fontId="5" fillId="0" borderId="17" xfId="0" applyNumberFormat="1" applyFont="1" applyFill="1" applyBorder="1" applyAlignment="1">
      <alignment horizontal="right"/>
    </xf>
    <xf numFmtId="3" fontId="5" fillId="0" borderId="14" xfId="0" applyNumberFormat="1" applyFont="1" applyBorder="1" applyAlignment="1">
      <alignment horizontal="right"/>
    </xf>
    <xf numFmtId="167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167" fontId="3" fillId="0" borderId="0" xfId="5" applyNumberFormat="1" applyFont="1"/>
    <xf numFmtId="169" fontId="3" fillId="0" borderId="0" xfId="14" applyNumberFormat="1" applyFont="1"/>
    <xf numFmtId="167" fontId="3" fillId="0" borderId="7" xfId="0" applyNumberFormat="1" applyFont="1" applyBorder="1" applyAlignment="1">
      <alignment horizontal="right"/>
    </xf>
    <xf numFmtId="167" fontId="3" fillId="0" borderId="0" xfId="14" applyNumberFormat="1" applyFont="1"/>
    <xf numFmtId="169" fontId="13" fillId="0" borderId="0" xfId="14" applyNumberFormat="1" applyFont="1"/>
    <xf numFmtId="3" fontId="3" fillId="0" borderId="0" xfId="0" applyNumberFormat="1" applyFont="1"/>
    <xf numFmtId="0" fontId="2" fillId="0" borderId="0" xfId="0" applyFont="1" applyFill="1" applyBorder="1"/>
    <xf numFmtId="3" fontId="3" fillId="0" borderId="1" xfId="0" applyNumberFormat="1" applyFont="1" applyBorder="1" applyAlignment="1">
      <alignment wrapText="1"/>
    </xf>
    <xf numFmtId="167" fontId="3" fillId="0" borderId="1" xfId="0" applyNumberFormat="1" applyFont="1" applyBorder="1" applyAlignment="1">
      <alignment wrapText="1"/>
    </xf>
    <xf numFmtId="164" fontId="3" fillId="0" borderId="0" xfId="0" applyNumberFormat="1" applyFont="1"/>
    <xf numFmtId="3" fontId="4" fillId="2" borderId="2" xfId="0" applyNumberFormat="1" applyFont="1" applyFill="1" applyBorder="1" applyAlignment="1">
      <alignment horizontal="center"/>
    </xf>
    <xf numFmtId="3" fontId="4" fillId="2" borderId="18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3" fontId="4" fillId="6" borderId="2" xfId="0" applyNumberFormat="1" applyFont="1" applyFill="1" applyBorder="1" applyAlignment="1">
      <alignment horizontal="center"/>
    </xf>
    <xf numFmtId="3" fontId="4" fillId="6" borderId="18" xfId="0" applyNumberFormat="1" applyFont="1" applyFill="1" applyBorder="1" applyAlignment="1">
      <alignment horizontal="center"/>
    </xf>
    <xf numFmtId="3" fontId="4" fillId="6" borderId="19" xfId="0" applyNumberFormat="1" applyFont="1" applyFill="1" applyBorder="1" applyAlignment="1">
      <alignment horizontal="center"/>
    </xf>
    <xf numFmtId="167" fontId="4" fillId="4" borderId="2" xfId="0" applyNumberFormat="1" applyFont="1" applyFill="1" applyBorder="1" applyAlignment="1">
      <alignment horizontal="center"/>
    </xf>
    <xf numFmtId="167" fontId="4" fillId="4" borderId="18" xfId="0" applyNumberFormat="1" applyFont="1" applyFill="1" applyBorder="1" applyAlignment="1">
      <alignment horizontal="center"/>
    </xf>
    <xf numFmtId="167" fontId="4" fillId="4" borderId="19" xfId="0" applyNumberFormat="1" applyFont="1" applyFill="1" applyBorder="1" applyAlignment="1">
      <alignment horizontal="center"/>
    </xf>
    <xf numFmtId="167" fontId="4" fillId="7" borderId="2" xfId="0" applyNumberFormat="1" applyFont="1" applyFill="1" applyBorder="1" applyAlignment="1">
      <alignment horizontal="center"/>
    </xf>
    <xf numFmtId="167" fontId="4" fillId="7" borderId="18" xfId="0" applyNumberFormat="1" applyFont="1" applyFill="1" applyBorder="1" applyAlignment="1">
      <alignment horizontal="center"/>
    </xf>
    <xf numFmtId="167" fontId="4" fillId="7" borderId="19" xfId="0" applyNumberFormat="1" applyFont="1" applyFill="1" applyBorder="1" applyAlignment="1">
      <alignment horizontal="center"/>
    </xf>
    <xf numFmtId="167" fontId="4" fillId="5" borderId="2" xfId="0" applyNumberFormat="1" applyFont="1" applyFill="1" applyBorder="1" applyAlignment="1">
      <alignment horizontal="center"/>
    </xf>
    <xf numFmtId="167" fontId="4" fillId="5" borderId="18" xfId="0" applyNumberFormat="1" applyFont="1" applyFill="1" applyBorder="1" applyAlignment="1">
      <alignment horizontal="center"/>
    </xf>
    <xf numFmtId="167" fontId="4" fillId="5" borderId="19" xfId="0" applyNumberFormat="1" applyFont="1" applyFill="1" applyBorder="1" applyAlignment="1">
      <alignment horizontal="center"/>
    </xf>
  </cellXfs>
  <cellStyles count="43">
    <cellStyle name="20% - Accent1" xfId="3" builtinId="30" customBuiltin="1"/>
    <cellStyle name="20% - Accent1 2" xfId="24" xr:uid="{00000000-0005-0000-0000-000001000000}"/>
    <cellStyle name="20% - Accent2" xfId="4" builtinId="34" customBuiltin="1"/>
    <cellStyle name="20% - Accent2 2" xfId="25" xr:uid="{00000000-0005-0000-0000-000003000000}"/>
    <cellStyle name="a_vgv_vals" xfId="31" xr:uid="{00000000-0005-0000-0000-000004000000}"/>
    <cellStyle name="Accent1 3" xfId="38" xr:uid="{00000000-0005-0000-0000-000005000000}"/>
    <cellStyle name="Accent2 3" xfId="37" xr:uid="{00000000-0005-0000-0000-000006000000}"/>
    <cellStyle name="Accent3 3" xfId="40" xr:uid="{00000000-0005-0000-0000-000007000000}"/>
    <cellStyle name="Accent4 3" xfId="39" xr:uid="{00000000-0005-0000-0000-000008000000}"/>
    <cellStyle name="Accent6 3" xfId="36" xr:uid="{00000000-0005-0000-0000-000009000000}"/>
    <cellStyle name="Comma" xfId="1" builtinId="3"/>
    <cellStyle name="Comma [0] 2" xfId="10" xr:uid="{00000000-0005-0000-0000-00000B000000}"/>
    <cellStyle name="Comma 2" xfId="2" xr:uid="{00000000-0005-0000-0000-00000C000000}"/>
    <cellStyle name="Comma 2 2" xfId="7" xr:uid="{00000000-0005-0000-0000-00000D000000}"/>
    <cellStyle name="Comma 2 2 2" xfId="42" xr:uid="{00000000-0005-0000-0000-00000E000000}"/>
    <cellStyle name="Comma 3" xfId="13" xr:uid="{00000000-0005-0000-0000-00000F000000}"/>
    <cellStyle name="Comma 4" xfId="20" xr:uid="{00000000-0005-0000-0000-000010000000}"/>
    <cellStyle name="Comma 5" xfId="9" xr:uid="{00000000-0005-0000-0000-000011000000}"/>
    <cellStyle name="Comma 6" xfId="22" xr:uid="{00000000-0005-0000-0000-000012000000}"/>
    <cellStyle name="Comma 7" xfId="23" xr:uid="{00000000-0005-0000-0000-000013000000}"/>
    <cellStyle name="Comma 8" xfId="27" xr:uid="{00000000-0005-0000-0000-000014000000}"/>
    <cellStyle name="Comma 9" xfId="34" xr:uid="{00000000-0005-0000-0000-000015000000}"/>
    <cellStyle name="Currency [0] 2" xfId="11" xr:uid="{00000000-0005-0000-0000-000016000000}"/>
    <cellStyle name="Currency [0] 3" xfId="32" xr:uid="{00000000-0005-0000-0000-000017000000}"/>
    <cellStyle name="Currency 2" xfId="8" xr:uid="{00000000-0005-0000-0000-000018000000}"/>
    <cellStyle name="Currency 2 2" xfId="41" xr:uid="{00000000-0005-0000-0000-000019000000}"/>
    <cellStyle name="Currency 3" xfId="12" xr:uid="{00000000-0005-0000-0000-00001A000000}"/>
    <cellStyle name="Currency 4" xfId="19" xr:uid="{00000000-0005-0000-0000-00001B000000}"/>
    <cellStyle name="Currency 5" xfId="17" xr:uid="{00000000-0005-0000-0000-00001C000000}"/>
    <cellStyle name="Currency 6" xfId="21" xr:uid="{00000000-0005-0000-0000-00001D000000}"/>
    <cellStyle name="Currency 7" xfId="18" xr:uid="{00000000-0005-0000-0000-00001E000000}"/>
    <cellStyle name="Currency 8" xfId="30" xr:uid="{00000000-0005-0000-0000-00001F000000}"/>
    <cellStyle name="Currency 9" xfId="33" xr:uid="{00000000-0005-0000-0000-000020000000}"/>
    <cellStyle name="Normal" xfId="0" builtinId="0"/>
    <cellStyle name="Normal 2" xfId="6" xr:uid="{00000000-0005-0000-0000-000022000000}"/>
    <cellStyle name="Normal 2 2 2" xfId="35" xr:uid="{00000000-0005-0000-0000-000023000000}"/>
    <cellStyle name="Normal 2 4" xfId="16" xr:uid="{00000000-0005-0000-0000-000024000000}"/>
    <cellStyle name="Normal 2 5" xfId="14" xr:uid="{00000000-0005-0000-0000-000025000000}"/>
    <cellStyle name="Normal 2 5 2" xfId="26" xr:uid="{00000000-0005-0000-0000-000026000000}"/>
    <cellStyle name="Normal 3" xfId="15" xr:uid="{00000000-0005-0000-0000-000027000000}"/>
    <cellStyle name="Normal 4" xfId="5" xr:uid="{00000000-0005-0000-0000-000028000000}"/>
    <cellStyle name="Normal 4 2" xfId="28" xr:uid="{00000000-0005-0000-0000-000029000000}"/>
    <cellStyle name="Warning Text 2" xfId="29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89"/>
  <sheetViews>
    <sheetView tabSelected="1" zoomScale="120" zoomScaleNormal="120" workbookViewId="0">
      <pane ySplit="6045" topLeftCell="A65"/>
      <selection activeCell="B5" sqref="B5"/>
      <selection pane="bottomLeft" activeCell="B83" sqref="B83"/>
    </sheetView>
  </sheetViews>
  <sheetFormatPr defaultRowHeight="12.75" x14ac:dyDescent="0.2"/>
  <cols>
    <col min="1" max="1" width="18.42578125" style="1" bestFit="1" customWidth="1"/>
    <col min="2" max="2" width="16.140625" style="5" customWidth="1"/>
    <col min="3" max="3" width="16" style="5" customWidth="1"/>
    <col min="4" max="4" width="14.85546875" style="5" customWidth="1"/>
    <col min="5" max="5" width="16.140625" style="5" customWidth="1"/>
    <col min="6" max="6" width="14.140625" style="5" customWidth="1"/>
    <col min="7" max="7" width="15.140625" style="6" customWidth="1"/>
    <col min="8" max="8" width="15.5703125" style="109" customWidth="1"/>
    <col min="9" max="9" width="12" style="109" customWidth="1"/>
    <col min="10" max="10" width="14.5703125" style="109" customWidth="1"/>
    <col min="11" max="11" width="6.7109375" style="109" customWidth="1"/>
    <col min="12" max="12" width="12.42578125" style="109" customWidth="1"/>
    <col min="13" max="13" width="9.5703125" style="7" customWidth="1"/>
    <col min="14" max="14" width="15.5703125" style="8" customWidth="1"/>
    <col min="15" max="15" width="15.28515625" style="8" customWidth="1"/>
    <col min="16" max="17" width="14" style="8" customWidth="1"/>
    <col min="18" max="18" width="12.5703125" style="8" customWidth="1"/>
    <col min="19" max="19" width="15.5703125" style="9" customWidth="1"/>
    <col min="20" max="21" width="14.42578125" style="4" customWidth="1"/>
    <col min="22" max="22" width="13.140625" style="4" customWidth="1"/>
    <col min="23" max="23" width="14.42578125" style="4" customWidth="1"/>
    <col min="24" max="24" width="12.5703125" style="4" customWidth="1"/>
    <col min="25" max="25" width="16" style="2" customWidth="1"/>
    <col min="26" max="26" width="15.7109375" style="4" customWidth="1"/>
    <col min="27" max="27" width="15.140625" style="4" customWidth="1"/>
    <col min="28" max="29" width="14.85546875" style="4" customWidth="1"/>
    <col min="30" max="30" width="16.140625" style="4" customWidth="1"/>
    <col min="31" max="31" width="17.140625" style="2" customWidth="1"/>
    <col min="32" max="32" width="12.42578125" style="3" customWidth="1"/>
    <col min="33" max="16384" width="9.140625" style="10"/>
  </cols>
  <sheetData>
    <row r="1" spans="1:32" s="113" customFormat="1" ht="27" customHeight="1" x14ac:dyDescent="0.2">
      <c r="A1" s="11"/>
      <c r="B1" s="182" t="s">
        <v>85</v>
      </c>
      <c r="C1" s="183"/>
      <c r="D1" s="183"/>
      <c r="E1" s="183"/>
      <c r="F1" s="183"/>
      <c r="G1" s="184"/>
      <c r="H1" s="185" t="s">
        <v>86</v>
      </c>
      <c r="I1" s="186"/>
      <c r="J1" s="186"/>
      <c r="K1" s="186"/>
      <c r="L1" s="186"/>
      <c r="M1" s="187"/>
      <c r="N1" s="188" t="s">
        <v>87</v>
      </c>
      <c r="O1" s="189"/>
      <c r="P1" s="189"/>
      <c r="Q1" s="189"/>
      <c r="R1" s="189"/>
      <c r="S1" s="190"/>
      <c r="T1" s="191" t="s">
        <v>88</v>
      </c>
      <c r="U1" s="192"/>
      <c r="V1" s="192"/>
      <c r="W1" s="192"/>
      <c r="X1" s="192"/>
      <c r="Y1" s="193"/>
      <c r="Z1" s="194" t="s">
        <v>89</v>
      </c>
      <c r="AA1" s="195"/>
      <c r="AB1" s="195"/>
      <c r="AC1" s="195"/>
      <c r="AD1" s="195"/>
      <c r="AE1" s="196"/>
      <c r="AF1" s="116"/>
    </row>
    <row r="2" spans="1:32" ht="45.75" customHeight="1" thickBot="1" x14ac:dyDescent="0.25">
      <c r="A2" s="14" t="s">
        <v>0</v>
      </c>
      <c r="B2" s="15" t="s">
        <v>29</v>
      </c>
      <c r="C2" s="16" t="s">
        <v>30</v>
      </c>
      <c r="D2" s="16" t="s">
        <v>31</v>
      </c>
      <c r="E2" s="16" t="s">
        <v>32</v>
      </c>
      <c r="F2" s="16" t="s">
        <v>83</v>
      </c>
      <c r="G2" s="142" t="s">
        <v>33</v>
      </c>
      <c r="H2" s="26" t="s">
        <v>29</v>
      </c>
      <c r="I2" s="27" t="s">
        <v>30</v>
      </c>
      <c r="J2" s="27" t="s">
        <v>31</v>
      </c>
      <c r="K2" s="27" t="s">
        <v>32</v>
      </c>
      <c r="L2" s="28" t="s">
        <v>83</v>
      </c>
      <c r="M2" s="28" t="s">
        <v>33</v>
      </c>
      <c r="N2" s="20" t="s">
        <v>29</v>
      </c>
      <c r="O2" s="21" t="s">
        <v>30</v>
      </c>
      <c r="P2" s="21" t="s">
        <v>31</v>
      </c>
      <c r="Q2" s="21" t="s">
        <v>32</v>
      </c>
      <c r="R2" s="21" t="s">
        <v>83</v>
      </c>
      <c r="S2" s="22" t="s">
        <v>33</v>
      </c>
      <c r="T2" s="30" t="s">
        <v>29</v>
      </c>
      <c r="U2" s="31" t="s">
        <v>30</v>
      </c>
      <c r="V2" s="31" t="s">
        <v>31</v>
      </c>
      <c r="W2" s="31" t="s">
        <v>32</v>
      </c>
      <c r="X2" s="31" t="s">
        <v>83</v>
      </c>
      <c r="Y2" s="32" t="s">
        <v>33</v>
      </c>
      <c r="Z2" s="23" t="s">
        <v>29</v>
      </c>
      <c r="AA2" s="24" t="s">
        <v>30</v>
      </c>
      <c r="AB2" s="24" t="s">
        <v>31</v>
      </c>
      <c r="AC2" s="24" t="s">
        <v>32</v>
      </c>
      <c r="AD2" s="24" t="s">
        <v>83</v>
      </c>
      <c r="AE2" s="25" t="s">
        <v>33</v>
      </c>
      <c r="AF2" s="141" t="s">
        <v>90</v>
      </c>
    </row>
    <row r="3" spans="1:32" s="52" customFormat="1" ht="12" customHeight="1" x14ac:dyDescent="0.2">
      <c r="A3" s="13" t="s">
        <v>35</v>
      </c>
      <c r="B3" s="122">
        <v>4798</v>
      </c>
      <c r="C3" s="123">
        <v>577</v>
      </c>
      <c r="D3" s="123">
        <v>88</v>
      </c>
      <c r="E3" s="123">
        <v>2370</v>
      </c>
      <c r="F3" s="123">
        <v>172</v>
      </c>
      <c r="G3" s="124">
        <f>SUM(B3:F3)</f>
        <v>8005</v>
      </c>
      <c r="H3" s="123">
        <v>530</v>
      </c>
      <c r="I3" s="123">
        <v>43</v>
      </c>
      <c r="J3" s="123">
        <v>21</v>
      </c>
      <c r="K3" s="123">
        <v>101</v>
      </c>
      <c r="L3" s="123">
        <v>23</v>
      </c>
      <c r="M3" s="144">
        <f>SUM(H3:L3)</f>
        <v>718</v>
      </c>
      <c r="N3" s="126">
        <v>71583839</v>
      </c>
      <c r="O3" s="126">
        <v>21854279</v>
      </c>
      <c r="P3" s="126">
        <v>2298423</v>
      </c>
      <c r="Q3" s="126">
        <v>49340340</v>
      </c>
      <c r="R3" s="126">
        <v>35193076</v>
      </c>
      <c r="S3" s="126">
        <f>SUM(N3:R3)</f>
        <v>180269957</v>
      </c>
      <c r="T3" s="125">
        <v>1431375500</v>
      </c>
      <c r="U3" s="126">
        <v>267976000</v>
      </c>
      <c r="V3" s="126">
        <v>29442000</v>
      </c>
      <c r="W3" s="126">
        <v>986718200</v>
      </c>
      <c r="X3" s="126">
        <v>506764000</v>
      </c>
      <c r="Y3" s="126">
        <f t="shared" ref="Y3:Y67" si="0">SUM(T3:X3)</f>
        <v>3222275700</v>
      </c>
      <c r="Z3" s="125">
        <v>571911500</v>
      </c>
      <c r="AA3" s="126">
        <v>92922900</v>
      </c>
      <c r="AB3" s="126">
        <v>12887000</v>
      </c>
      <c r="AC3" s="126">
        <v>578915900</v>
      </c>
      <c r="AD3" s="126">
        <v>80324100</v>
      </c>
      <c r="AE3" s="126">
        <f>SUM(Z3:AD3)</f>
        <v>1336961400</v>
      </c>
      <c r="AF3" s="55">
        <f t="shared" ref="AF3:AF34" si="1">G3+M3</f>
        <v>8723</v>
      </c>
    </row>
    <row r="4" spans="1:32" s="38" customFormat="1" ht="12" customHeight="1" x14ac:dyDescent="0.2">
      <c r="A4" s="17" t="s">
        <v>36</v>
      </c>
      <c r="B4" s="77">
        <v>4225</v>
      </c>
      <c r="C4" s="70">
        <v>379</v>
      </c>
      <c r="D4" s="70">
        <v>132</v>
      </c>
      <c r="E4" s="70">
        <v>951</v>
      </c>
      <c r="F4" s="70">
        <v>152</v>
      </c>
      <c r="G4" s="105">
        <f t="shared" ref="G4:G67" si="2">SUM(B4:F4)</f>
        <v>5839</v>
      </c>
      <c r="H4" s="70">
        <v>363</v>
      </c>
      <c r="I4" s="70">
        <v>15</v>
      </c>
      <c r="J4" s="70">
        <v>23</v>
      </c>
      <c r="K4" s="70">
        <v>1028</v>
      </c>
      <c r="L4" s="70">
        <v>9</v>
      </c>
      <c r="M4" s="145">
        <f t="shared" ref="M4:M67" si="3">SUM(H4:L4)</f>
        <v>1438</v>
      </c>
      <c r="N4" s="58">
        <v>43830950</v>
      </c>
      <c r="O4" s="58">
        <v>9517045</v>
      </c>
      <c r="P4" s="58">
        <v>2793945</v>
      </c>
      <c r="Q4" s="58">
        <v>66574950</v>
      </c>
      <c r="R4" s="58">
        <v>7707190</v>
      </c>
      <c r="S4" s="58">
        <f t="shared" ref="S4:S67" si="4">SUM(N4:R4)</f>
        <v>130424080</v>
      </c>
      <c r="T4" s="59">
        <v>876619000</v>
      </c>
      <c r="U4" s="58">
        <v>111398500</v>
      </c>
      <c r="V4" s="58">
        <v>31051200</v>
      </c>
      <c r="W4" s="58">
        <v>1331499000</v>
      </c>
      <c r="X4" s="58">
        <v>109352000</v>
      </c>
      <c r="Y4" s="58">
        <f t="shared" si="0"/>
        <v>2459919700</v>
      </c>
      <c r="Z4" s="59">
        <v>354146500</v>
      </c>
      <c r="AA4" s="58">
        <v>31795300</v>
      </c>
      <c r="AB4" s="58">
        <v>10761400</v>
      </c>
      <c r="AC4" s="58">
        <v>1143557500</v>
      </c>
      <c r="AD4" s="58">
        <v>15628800</v>
      </c>
      <c r="AE4" s="58">
        <f t="shared" ref="AE4:AE67" si="5">SUM(Z4:AD4)</f>
        <v>1555889500</v>
      </c>
      <c r="AF4" s="55">
        <f t="shared" si="1"/>
        <v>7277</v>
      </c>
    </row>
    <row r="5" spans="1:32" s="52" customFormat="1" ht="12" customHeight="1" x14ac:dyDescent="0.2">
      <c r="A5" s="13" t="s">
        <v>37</v>
      </c>
      <c r="B5" s="118">
        <v>40585</v>
      </c>
      <c r="C5" s="119">
        <v>3137</v>
      </c>
      <c r="D5" s="119">
        <v>1223</v>
      </c>
      <c r="E5" s="119">
        <v>2731</v>
      </c>
      <c r="F5" s="119">
        <v>819</v>
      </c>
      <c r="G5" s="146">
        <f t="shared" si="2"/>
        <v>48495</v>
      </c>
      <c r="H5" s="119">
        <v>1605</v>
      </c>
      <c r="I5" s="119">
        <v>84</v>
      </c>
      <c r="J5" s="119">
        <v>289</v>
      </c>
      <c r="K5" s="119">
        <v>623</v>
      </c>
      <c r="L5" s="119">
        <v>53</v>
      </c>
      <c r="M5" s="146">
        <f t="shared" si="3"/>
        <v>2654</v>
      </c>
      <c r="N5" s="121">
        <v>639289300</v>
      </c>
      <c r="O5" s="121">
        <v>141095450</v>
      </c>
      <c r="P5" s="121">
        <v>58414775</v>
      </c>
      <c r="Q5" s="121">
        <v>88596950</v>
      </c>
      <c r="R5" s="121">
        <v>41032825</v>
      </c>
      <c r="S5" s="121">
        <f t="shared" si="4"/>
        <v>968429300</v>
      </c>
      <c r="T5" s="120">
        <v>12760409500</v>
      </c>
      <c r="U5" s="121">
        <v>1933290722</v>
      </c>
      <c r="V5" s="121">
        <v>766333500</v>
      </c>
      <c r="W5" s="121">
        <v>1771939000</v>
      </c>
      <c r="X5" s="121">
        <v>756079500</v>
      </c>
      <c r="Y5" s="121">
        <f t="shared" si="0"/>
        <v>17988052222</v>
      </c>
      <c r="Z5" s="120">
        <v>6326229000</v>
      </c>
      <c r="AA5" s="121">
        <v>908779826</v>
      </c>
      <c r="AB5" s="121">
        <v>387248500</v>
      </c>
      <c r="AC5" s="121">
        <v>1163322000</v>
      </c>
      <c r="AD5" s="121">
        <v>427514000</v>
      </c>
      <c r="AE5" s="121">
        <f t="shared" si="5"/>
        <v>9213093326</v>
      </c>
      <c r="AF5" s="55">
        <f t="shared" si="1"/>
        <v>51149</v>
      </c>
    </row>
    <row r="6" spans="1:32" s="38" customFormat="1" ht="12" customHeight="1" x14ac:dyDescent="0.2">
      <c r="A6" s="128" t="s">
        <v>38</v>
      </c>
      <c r="B6" s="129">
        <v>49113</v>
      </c>
      <c r="C6" s="130">
        <v>2072</v>
      </c>
      <c r="D6" s="130">
        <v>934</v>
      </c>
      <c r="E6" s="130">
        <v>0</v>
      </c>
      <c r="F6" s="130">
        <v>252</v>
      </c>
      <c r="G6" s="145">
        <f t="shared" si="2"/>
        <v>52371</v>
      </c>
      <c r="H6" s="130">
        <v>669</v>
      </c>
      <c r="I6" s="130">
        <v>60</v>
      </c>
      <c r="J6" s="130">
        <v>37</v>
      </c>
      <c r="K6" s="130">
        <v>0</v>
      </c>
      <c r="L6" s="130">
        <v>1</v>
      </c>
      <c r="M6" s="148">
        <f t="shared" si="3"/>
        <v>767</v>
      </c>
      <c r="N6" s="132">
        <v>1789610500</v>
      </c>
      <c r="O6" s="132">
        <v>140206990</v>
      </c>
      <c r="P6" s="132">
        <v>49128716</v>
      </c>
      <c r="Q6" s="132">
        <v>0</v>
      </c>
      <c r="R6" s="132">
        <v>51569205</v>
      </c>
      <c r="S6" s="132">
        <f t="shared" si="4"/>
        <v>2030515411</v>
      </c>
      <c r="T6" s="131">
        <v>35789403000</v>
      </c>
      <c r="U6" s="132">
        <v>2152340620</v>
      </c>
      <c r="V6" s="132">
        <v>743586100</v>
      </c>
      <c r="W6" s="132">
        <v>0</v>
      </c>
      <c r="X6" s="132">
        <v>949786100</v>
      </c>
      <c r="Y6" s="132">
        <f>SUM(T6:X6)</f>
        <v>39635115820</v>
      </c>
      <c r="Z6" s="131">
        <v>25572451500</v>
      </c>
      <c r="AA6" s="132">
        <v>1096313500</v>
      </c>
      <c r="AB6" s="132">
        <v>429622800</v>
      </c>
      <c r="AC6" s="132">
        <v>0</v>
      </c>
      <c r="AD6" s="132">
        <v>707851100</v>
      </c>
      <c r="AE6" s="132">
        <f t="shared" si="5"/>
        <v>27806238900</v>
      </c>
      <c r="AF6" s="55">
        <f t="shared" si="1"/>
        <v>53138</v>
      </c>
    </row>
    <row r="7" spans="1:32" s="52" customFormat="1" ht="12" customHeight="1" x14ac:dyDescent="0.2">
      <c r="A7" s="13" t="s">
        <v>39</v>
      </c>
      <c r="B7" s="78">
        <v>23730</v>
      </c>
      <c r="C7" s="79">
        <v>950</v>
      </c>
      <c r="D7" s="79">
        <v>302</v>
      </c>
      <c r="E7" s="79">
        <v>2136</v>
      </c>
      <c r="F7" s="79">
        <v>194</v>
      </c>
      <c r="G7" s="146">
        <f t="shared" si="2"/>
        <v>27312</v>
      </c>
      <c r="H7" s="79">
        <v>2356</v>
      </c>
      <c r="I7" s="79">
        <v>51</v>
      </c>
      <c r="J7" s="79">
        <v>31</v>
      </c>
      <c r="K7" s="79">
        <v>195</v>
      </c>
      <c r="L7" s="79">
        <v>85</v>
      </c>
      <c r="M7" s="149">
        <f t="shared" si="3"/>
        <v>2718</v>
      </c>
      <c r="N7" s="19">
        <v>446614310</v>
      </c>
      <c r="O7" s="19">
        <v>48946840</v>
      </c>
      <c r="P7" s="19">
        <v>11420340</v>
      </c>
      <c r="Q7" s="19">
        <v>83574300</v>
      </c>
      <c r="R7" s="19">
        <v>432939360</v>
      </c>
      <c r="S7" s="19">
        <f t="shared" si="4"/>
        <v>1023495150</v>
      </c>
      <c r="T7" s="29">
        <v>8900480200</v>
      </c>
      <c r="U7" s="19">
        <v>695764000</v>
      </c>
      <c r="V7" s="19">
        <v>152238960</v>
      </c>
      <c r="W7" s="19">
        <v>1671140000</v>
      </c>
      <c r="X7" s="19">
        <v>3036392000</v>
      </c>
      <c r="Y7" s="19">
        <f t="shared" si="0"/>
        <v>14456015160</v>
      </c>
      <c r="Z7" s="29">
        <v>5188293900</v>
      </c>
      <c r="AA7" s="19">
        <v>360970000</v>
      </c>
      <c r="AB7" s="19">
        <v>87404200</v>
      </c>
      <c r="AC7" s="19">
        <v>1256980000</v>
      </c>
      <c r="AD7" s="19">
        <v>92455000</v>
      </c>
      <c r="AE7" s="19">
        <f t="shared" si="5"/>
        <v>6986103100</v>
      </c>
      <c r="AF7" s="55">
        <f t="shared" si="1"/>
        <v>30030</v>
      </c>
    </row>
    <row r="8" spans="1:32" s="38" customFormat="1" ht="12" customHeight="1" x14ac:dyDescent="0.2">
      <c r="A8" s="17" t="s">
        <v>40</v>
      </c>
      <c r="B8" s="80">
        <v>18578</v>
      </c>
      <c r="C8" s="60">
        <v>783</v>
      </c>
      <c r="D8" s="60">
        <v>604</v>
      </c>
      <c r="E8" s="60">
        <v>2503</v>
      </c>
      <c r="F8" s="60">
        <v>604</v>
      </c>
      <c r="G8" s="145">
        <f t="shared" si="2"/>
        <v>23072</v>
      </c>
      <c r="H8" s="60">
        <v>2212</v>
      </c>
      <c r="I8" s="60">
        <v>83</v>
      </c>
      <c r="J8" s="60">
        <v>105</v>
      </c>
      <c r="K8" s="60">
        <v>9</v>
      </c>
      <c r="L8" s="60">
        <v>95</v>
      </c>
      <c r="M8" s="150">
        <f t="shared" si="3"/>
        <v>2504</v>
      </c>
      <c r="N8" s="18">
        <v>333037400</v>
      </c>
      <c r="O8" s="18">
        <v>35491550</v>
      </c>
      <c r="P8" s="18">
        <v>24771050</v>
      </c>
      <c r="Q8" s="18">
        <v>98298850</v>
      </c>
      <c r="R8" s="18">
        <v>12234900</v>
      </c>
      <c r="S8" s="18">
        <f t="shared" si="4"/>
        <v>503833750</v>
      </c>
      <c r="T8" s="33">
        <v>6646519000</v>
      </c>
      <c r="U8" s="18">
        <v>481205000</v>
      </c>
      <c r="V8" s="18">
        <v>326806000</v>
      </c>
      <c r="W8" s="18">
        <v>1965977000</v>
      </c>
      <c r="X8" s="18">
        <v>217212000</v>
      </c>
      <c r="Y8" s="18">
        <f>SUM(T8:X8)</f>
        <v>9637719000</v>
      </c>
      <c r="Z8" s="33">
        <v>3406996000</v>
      </c>
      <c r="AA8" s="18">
        <v>194458000</v>
      </c>
      <c r="AB8" s="18">
        <v>154666000</v>
      </c>
      <c r="AC8" s="18">
        <v>1594183000</v>
      </c>
      <c r="AD8" s="18">
        <v>85961000</v>
      </c>
      <c r="AE8" s="18">
        <f t="shared" si="5"/>
        <v>5436264000</v>
      </c>
      <c r="AF8" s="55">
        <f t="shared" si="1"/>
        <v>25576</v>
      </c>
    </row>
    <row r="9" spans="1:32" s="52" customFormat="1" ht="12" customHeight="1" x14ac:dyDescent="0.2">
      <c r="A9" s="13" t="s">
        <v>41</v>
      </c>
      <c r="B9" s="78">
        <v>39106</v>
      </c>
      <c r="C9" s="79">
        <v>1855</v>
      </c>
      <c r="D9" s="79">
        <v>562</v>
      </c>
      <c r="E9" s="79">
        <v>0</v>
      </c>
      <c r="F9" s="79">
        <v>449</v>
      </c>
      <c r="G9" s="146">
        <f t="shared" si="2"/>
        <v>41972</v>
      </c>
      <c r="H9" s="79">
        <v>1591</v>
      </c>
      <c r="I9" s="79">
        <v>527</v>
      </c>
      <c r="J9" s="79">
        <v>139</v>
      </c>
      <c r="K9" s="79">
        <v>0</v>
      </c>
      <c r="L9" s="79">
        <v>3</v>
      </c>
      <c r="M9" s="149">
        <f t="shared" si="3"/>
        <v>2260</v>
      </c>
      <c r="N9" s="19">
        <v>2649134550</v>
      </c>
      <c r="O9" s="19">
        <v>179603550</v>
      </c>
      <c r="P9" s="19">
        <v>54122250</v>
      </c>
      <c r="Q9" s="19">
        <v>0</v>
      </c>
      <c r="R9" s="19">
        <v>66470100</v>
      </c>
      <c r="S9" s="19">
        <f t="shared" si="4"/>
        <v>2949330450</v>
      </c>
      <c r="T9" s="29">
        <v>52911765000</v>
      </c>
      <c r="U9" s="19">
        <v>3332560000</v>
      </c>
      <c r="V9" s="19">
        <v>759910000</v>
      </c>
      <c r="W9" s="19">
        <v>0</v>
      </c>
      <c r="X9" s="19">
        <v>1329160000</v>
      </c>
      <c r="Y9" s="19">
        <f>SUM(T9:X9)</f>
        <v>58333395000</v>
      </c>
      <c r="Z9" s="29">
        <v>40060460000</v>
      </c>
      <c r="AA9" s="19">
        <v>2538328000</v>
      </c>
      <c r="AB9" s="19">
        <v>571600000</v>
      </c>
      <c r="AC9" s="19">
        <v>0</v>
      </c>
      <c r="AD9" s="19">
        <v>1160025000</v>
      </c>
      <c r="AE9" s="19">
        <f>SUM(Z9:AD9)</f>
        <v>44330413000</v>
      </c>
      <c r="AF9" s="55">
        <f t="shared" si="1"/>
        <v>44232</v>
      </c>
    </row>
    <row r="10" spans="1:32" s="38" customFormat="1" ht="12" customHeight="1" x14ac:dyDescent="0.2">
      <c r="A10" s="17" t="s">
        <v>42</v>
      </c>
      <c r="B10" s="81">
        <v>4783</v>
      </c>
      <c r="C10" s="82">
        <v>434</v>
      </c>
      <c r="D10" s="82">
        <v>101</v>
      </c>
      <c r="E10" s="82">
        <v>2187</v>
      </c>
      <c r="F10" s="82">
        <v>120</v>
      </c>
      <c r="G10" s="145">
        <f t="shared" si="2"/>
        <v>7625</v>
      </c>
      <c r="H10" s="82">
        <v>178</v>
      </c>
      <c r="I10" s="82">
        <v>5</v>
      </c>
      <c r="J10" s="82">
        <v>19</v>
      </c>
      <c r="K10" s="82">
        <v>170</v>
      </c>
      <c r="L10" s="82">
        <v>11</v>
      </c>
      <c r="M10" s="151">
        <f t="shared" si="3"/>
        <v>383</v>
      </c>
      <c r="N10" s="40">
        <v>53641300</v>
      </c>
      <c r="O10" s="40">
        <v>23559950</v>
      </c>
      <c r="P10" s="40">
        <v>4149500</v>
      </c>
      <c r="Q10" s="40">
        <v>57469470</v>
      </c>
      <c r="R10" s="40">
        <v>5007910</v>
      </c>
      <c r="S10" s="40">
        <f t="shared" si="4"/>
        <v>143828130</v>
      </c>
      <c r="T10" s="45">
        <v>1072826000</v>
      </c>
      <c r="U10" s="40">
        <v>255622000</v>
      </c>
      <c r="V10" s="40">
        <v>46503000</v>
      </c>
      <c r="W10" s="40">
        <v>1149389400</v>
      </c>
      <c r="X10" s="40">
        <v>95167200</v>
      </c>
      <c r="Y10" s="40">
        <f t="shared" si="0"/>
        <v>2619507600</v>
      </c>
      <c r="Z10" s="45">
        <v>415448700</v>
      </c>
      <c r="AA10" s="40">
        <v>60711000</v>
      </c>
      <c r="AB10" s="40">
        <v>20692000</v>
      </c>
      <c r="AC10" s="40">
        <v>801090400</v>
      </c>
      <c r="AD10" s="40">
        <v>34512800</v>
      </c>
      <c r="AE10" s="40">
        <f t="shared" si="5"/>
        <v>1332454900</v>
      </c>
      <c r="AF10" s="55">
        <f t="shared" si="1"/>
        <v>8008</v>
      </c>
    </row>
    <row r="11" spans="1:32" s="52" customFormat="1" ht="12" customHeight="1" x14ac:dyDescent="0.2">
      <c r="A11" s="13" t="s">
        <v>43</v>
      </c>
      <c r="B11" s="83">
        <v>68084</v>
      </c>
      <c r="C11" s="84">
        <v>5563</v>
      </c>
      <c r="D11" s="84">
        <v>437</v>
      </c>
      <c r="E11" s="84">
        <v>0</v>
      </c>
      <c r="F11" s="84">
        <v>952</v>
      </c>
      <c r="G11" s="146">
        <f t="shared" si="2"/>
        <v>75036</v>
      </c>
      <c r="H11" s="84">
        <v>827</v>
      </c>
      <c r="I11" s="84">
        <v>39</v>
      </c>
      <c r="J11" s="84">
        <v>3</v>
      </c>
      <c r="K11" s="84">
        <v>0</v>
      </c>
      <c r="L11" s="84">
        <v>23</v>
      </c>
      <c r="M11" s="152">
        <f t="shared" si="3"/>
        <v>892</v>
      </c>
      <c r="N11" s="61">
        <v>4929374479</v>
      </c>
      <c r="O11" s="61">
        <v>398184705</v>
      </c>
      <c r="P11" s="61">
        <v>33876420</v>
      </c>
      <c r="Q11" s="61">
        <v>0</v>
      </c>
      <c r="R11" s="61">
        <v>267797720</v>
      </c>
      <c r="S11" s="61">
        <f t="shared" si="4"/>
        <v>5629233324</v>
      </c>
      <c r="T11" s="62">
        <v>98481498588</v>
      </c>
      <c r="U11" s="61">
        <v>6576453000</v>
      </c>
      <c r="V11" s="61">
        <v>610801500</v>
      </c>
      <c r="W11" s="61">
        <v>0</v>
      </c>
      <c r="X11" s="61">
        <v>5247950800</v>
      </c>
      <c r="Y11" s="61">
        <f t="shared" si="0"/>
        <v>110916703888</v>
      </c>
      <c r="Z11" s="62">
        <v>75253499800</v>
      </c>
      <c r="AA11" s="61">
        <v>4213237050</v>
      </c>
      <c r="AB11" s="61">
        <v>556185000</v>
      </c>
      <c r="AC11" s="61">
        <v>0</v>
      </c>
      <c r="AD11" s="61">
        <v>4817319000</v>
      </c>
      <c r="AE11" s="61">
        <f t="shared" si="5"/>
        <v>84840240850</v>
      </c>
      <c r="AF11" s="55">
        <f t="shared" si="1"/>
        <v>75928</v>
      </c>
    </row>
    <row r="12" spans="1:32" s="38" customFormat="1" ht="12" customHeight="1" x14ac:dyDescent="0.2">
      <c r="A12" s="17" t="s">
        <v>44</v>
      </c>
      <c r="B12" s="85">
        <v>63511</v>
      </c>
      <c r="C12" s="86">
        <v>3316</v>
      </c>
      <c r="D12" s="86">
        <v>3441</v>
      </c>
      <c r="E12" s="86">
        <v>20</v>
      </c>
      <c r="F12" s="86">
        <v>1610</v>
      </c>
      <c r="G12" s="145">
        <f t="shared" si="2"/>
        <v>71898</v>
      </c>
      <c r="H12" s="86">
        <v>4865</v>
      </c>
      <c r="I12" s="86">
        <v>78</v>
      </c>
      <c r="J12" s="86">
        <v>1037</v>
      </c>
      <c r="K12" s="86">
        <v>2</v>
      </c>
      <c r="L12" s="86">
        <v>47</v>
      </c>
      <c r="M12" s="153">
        <f t="shared" si="3"/>
        <v>6029</v>
      </c>
      <c r="N12" s="63">
        <v>1529780350</v>
      </c>
      <c r="O12" s="63">
        <v>188734016</v>
      </c>
      <c r="P12" s="63">
        <v>366695500</v>
      </c>
      <c r="Q12" s="63">
        <v>1353750</v>
      </c>
      <c r="R12" s="63">
        <v>53375400</v>
      </c>
      <c r="S12" s="63">
        <f t="shared" si="4"/>
        <v>2139939016</v>
      </c>
      <c r="T12" s="64">
        <v>30595607000</v>
      </c>
      <c r="U12" s="63">
        <v>2740244709</v>
      </c>
      <c r="V12" s="63">
        <v>4742687002</v>
      </c>
      <c r="W12" s="63">
        <v>27075000</v>
      </c>
      <c r="X12" s="63">
        <v>988362300</v>
      </c>
      <c r="Y12" s="63">
        <f t="shared" si="0"/>
        <v>39093976011</v>
      </c>
      <c r="Z12" s="64">
        <v>21807073000</v>
      </c>
      <c r="AA12" s="63">
        <v>1159482509</v>
      </c>
      <c r="AB12" s="63">
        <v>2227071003</v>
      </c>
      <c r="AC12" s="63">
        <v>21502000</v>
      </c>
      <c r="AD12" s="63">
        <v>779373500</v>
      </c>
      <c r="AE12" s="63">
        <f t="shared" si="5"/>
        <v>25994502012</v>
      </c>
      <c r="AF12" s="55">
        <f t="shared" si="1"/>
        <v>77927</v>
      </c>
    </row>
    <row r="13" spans="1:32" s="52" customFormat="1" ht="12" customHeight="1" x14ac:dyDescent="0.2">
      <c r="A13" s="13" t="s">
        <v>45</v>
      </c>
      <c r="B13" s="78">
        <v>2636</v>
      </c>
      <c r="C13" s="79">
        <v>212</v>
      </c>
      <c r="D13" s="79">
        <v>197</v>
      </c>
      <c r="E13" s="79">
        <v>2819</v>
      </c>
      <c r="F13" s="79">
        <v>256</v>
      </c>
      <c r="G13" s="146">
        <f t="shared" si="2"/>
        <v>6120</v>
      </c>
      <c r="H13" s="79">
        <v>261</v>
      </c>
      <c r="I13" s="79">
        <v>9</v>
      </c>
      <c r="J13" s="79">
        <v>36</v>
      </c>
      <c r="K13" s="79">
        <v>33</v>
      </c>
      <c r="L13" s="79">
        <v>81</v>
      </c>
      <c r="M13" s="149">
        <f t="shared" si="3"/>
        <v>420</v>
      </c>
      <c r="N13" s="19">
        <v>15758270</v>
      </c>
      <c r="O13" s="167">
        <v>3342095</v>
      </c>
      <c r="P13" s="19">
        <v>2322425</v>
      </c>
      <c r="Q13" s="19">
        <v>48761185</v>
      </c>
      <c r="R13" s="19">
        <v>1630801</v>
      </c>
      <c r="S13" s="19">
        <f t="shared" si="4"/>
        <v>71814776</v>
      </c>
      <c r="T13" s="29">
        <v>315165400</v>
      </c>
      <c r="U13" s="19">
        <v>54009500</v>
      </c>
      <c r="V13" s="19">
        <v>39573500</v>
      </c>
      <c r="W13" s="19">
        <v>975223700</v>
      </c>
      <c r="X13" s="19">
        <v>31753900</v>
      </c>
      <c r="Y13" s="19">
        <f t="shared" si="0"/>
        <v>1415726000</v>
      </c>
      <c r="Z13" s="29">
        <v>53049600</v>
      </c>
      <c r="AA13" s="19">
        <v>6022000</v>
      </c>
      <c r="AB13" s="19">
        <v>5431200</v>
      </c>
      <c r="AC13" s="19">
        <v>848062200</v>
      </c>
      <c r="AD13" s="19">
        <v>7006700</v>
      </c>
      <c r="AE13" s="19">
        <f t="shared" si="5"/>
        <v>919571700</v>
      </c>
      <c r="AF13" s="55">
        <f t="shared" si="1"/>
        <v>6540</v>
      </c>
    </row>
    <row r="14" spans="1:32" s="38" customFormat="1" ht="12" customHeight="1" x14ac:dyDescent="0.2">
      <c r="A14" s="17" t="s">
        <v>46</v>
      </c>
      <c r="B14" s="81">
        <v>11940</v>
      </c>
      <c r="C14" s="82">
        <v>1157</v>
      </c>
      <c r="D14" s="82">
        <v>460</v>
      </c>
      <c r="E14" s="82">
        <v>6126</v>
      </c>
      <c r="F14" s="82">
        <v>364</v>
      </c>
      <c r="G14" s="145">
        <f t="shared" si="2"/>
        <v>20047</v>
      </c>
      <c r="H14" s="82">
        <v>475</v>
      </c>
      <c r="I14" s="82">
        <v>90</v>
      </c>
      <c r="J14" s="82">
        <v>76</v>
      </c>
      <c r="K14" s="82">
        <v>43</v>
      </c>
      <c r="L14" s="82">
        <v>236</v>
      </c>
      <c r="M14" s="151">
        <f t="shared" si="3"/>
        <v>920</v>
      </c>
      <c r="N14" s="40">
        <v>165482665</v>
      </c>
      <c r="O14" s="40">
        <v>60560687</v>
      </c>
      <c r="P14" s="40">
        <v>18804805</v>
      </c>
      <c r="Q14" s="40">
        <v>119655310</v>
      </c>
      <c r="R14" s="40">
        <v>14651726</v>
      </c>
      <c r="S14" s="40">
        <f t="shared" si="4"/>
        <v>379155193</v>
      </c>
      <c r="T14" s="45">
        <v>3309653300</v>
      </c>
      <c r="U14" s="40">
        <v>751600200</v>
      </c>
      <c r="V14" s="40">
        <v>229589000</v>
      </c>
      <c r="W14" s="40">
        <v>2393106200</v>
      </c>
      <c r="X14" s="40">
        <v>263390200</v>
      </c>
      <c r="Y14" s="40">
        <f t="shared" si="0"/>
        <v>6947338900</v>
      </c>
      <c r="Z14" s="45">
        <v>1290374100</v>
      </c>
      <c r="AA14" s="40">
        <v>270053900</v>
      </c>
      <c r="AB14" s="40">
        <v>115881300</v>
      </c>
      <c r="AC14" s="40">
        <v>1530800000</v>
      </c>
      <c r="AD14" s="40">
        <v>120811100</v>
      </c>
      <c r="AE14" s="40">
        <f t="shared" si="5"/>
        <v>3327920400</v>
      </c>
      <c r="AF14" s="55">
        <f t="shared" si="1"/>
        <v>20967</v>
      </c>
    </row>
    <row r="15" spans="1:32" s="52" customFormat="1" ht="12" customHeight="1" x14ac:dyDescent="0.2">
      <c r="A15" s="71" t="s">
        <v>47</v>
      </c>
      <c r="B15" s="87">
        <v>32462</v>
      </c>
      <c r="C15" s="88">
        <v>1040</v>
      </c>
      <c r="D15" s="88">
        <v>930</v>
      </c>
      <c r="E15" s="88">
        <v>1394</v>
      </c>
      <c r="F15" s="88">
        <v>640</v>
      </c>
      <c r="G15" s="146">
        <f t="shared" si="2"/>
        <v>36466</v>
      </c>
      <c r="H15" s="88">
        <v>3178</v>
      </c>
      <c r="I15" s="88">
        <v>48</v>
      </c>
      <c r="J15" s="88">
        <v>180</v>
      </c>
      <c r="K15" s="88">
        <v>0</v>
      </c>
      <c r="L15" s="88">
        <v>88</v>
      </c>
      <c r="M15" s="154">
        <f t="shared" si="3"/>
        <v>3494</v>
      </c>
      <c r="N15" s="66">
        <v>765250700</v>
      </c>
      <c r="O15" s="66">
        <v>65990862</v>
      </c>
      <c r="P15" s="66">
        <v>50978008</v>
      </c>
      <c r="Q15" s="66">
        <v>70699500</v>
      </c>
      <c r="R15" s="66">
        <v>24463150</v>
      </c>
      <c r="S15" s="66">
        <f t="shared" si="4"/>
        <v>977382220</v>
      </c>
      <c r="T15" s="65">
        <v>15290161000</v>
      </c>
      <c r="U15" s="66">
        <v>929519000</v>
      </c>
      <c r="V15" s="66">
        <v>652289439</v>
      </c>
      <c r="W15" s="66">
        <v>1413990000</v>
      </c>
      <c r="X15" s="66">
        <v>433895000</v>
      </c>
      <c r="Y15" s="66">
        <f t="shared" si="0"/>
        <v>18719854439</v>
      </c>
      <c r="Z15" s="65">
        <v>9343736000</v>
      </c>
      <c r="AA15" s="66">
        <v>399661000</v>
      </c>
      <c r="AB15" s="66">
        <v>353953370</v>
      </c>
      <c r="AC15" s="66">
        <v>1174310000</v>
      </c>
      <c r="AD15" s="66">
        <v>296190000</v>
      </c>
      <c r="AE15" s="66">
        <f t="shared" si="5"/>
        <v>11567850370</v>
      </c>
      <c r="AF15" s="55">
        <f t="shared" si="1"/>
        <v>39960</v>
      </c>
    </row>
    <row r="16" spans="1:32" s="38" customFormat="1" ht="12" customHeight="1" x14ac:dyDescent="0.2">
      <c r="A16" s="17" t="s">
        <v>48</v>
      </c>
      <c r="B16" s="80">
        <v>98541</v>
      </c>
      <c r="C16" s="60">
        <v>2570</v>
      </c>
      <c r="D16" s="60">
        <v>2695</v>
      </c>
      <c r="E16" s="60">
        <v>327</v>
      </c>
      <c r="F16" s="60">
        <v>1522</v>
      </c>
      <c r="G16" s="145">
        <f t="shared" si="2"/>
        <v>105655</v>
      </c>
      <c r="H16" s="60">
        <v>4865</v>
      </c>
      <c r="I16" s="60">
        <v>63</v>
      </c>
      <c r="J16" s="60">
        <v>111</v>
      </c>
      <c r="K16" s="60">
        <v>1</v>
      </c>
      <c r="L16" s="60">
        <v>87</v>
      </c>
      <c r="M16" s="150">
        <f t="shared" si="3"/>
        <v>5127</v>
      </c>
      <c r="N16" s="18">
        <v>2384528040</v>
      </c>
      <c r="O16" s="18">
        <v>260832765</v>
      </c>
      <c r="P16" s="18">
        <v>128246804</v>
      </c>
      <c r="Q16" s="18">
        <v>24416250</v>
      </c>
      <c r="R16" s="18">
        <v>30236030</v>
      </c>
      <c r="S16" s="18">
        <f t="shared" si="4"/>
        <v>2828259889</v>
      </c>
      <c r="T16" s="33">
        <v>47583760000</v>
      </c>
      <c r="U16" s="18">
        <v>3786989000</v>
      </c>
      <c r="V16" s="18">
        <v>1782766501</v>
      </c>
      <c r="W16" s="18">
        <v>488325000</v>
      </c>
      <c r="X16" s="18">
        <v>529758000</v>
      </c>
      <c r="Y16" s="18">
        <f t="shared" si="0"/>
        <v>54171598501</v>
      </c>
      <c r="Z16" s="33">
        <v>31588325000</v>
      </c>
      <c r="AA16" s="18">
        <v>1115006000</v>
      </c>
      <c r="AB16" s="18">
        <v>766452741</v>
      </c>
      <c r="AC16" s="18">
        <v>427210000</v>
      </c>
      <c r="AD16" s="18">
        <v>387855000</v>
      </c>
      <c r="AE16" s="18">
        <f t="shared" si="5"/>
        <v>34284848741</v>
      </c>
      <c r="AF16" s="55">
        <f t="shared" si="1"/>
        <v>110782</v>
      </c>
    </row>
    <row r="17" spans="1:32" s="52" customFormat="1" ht="12" customHeight="1" x14ac:dyDescent="0.2">
      <c r="A17" s="13" t="s">
        <v>49</v>
      </c>
      <c r="B17" s="78">
        <v>4680</v>
      </c>
      <c r="C17" s="79">
        <v>340</v>
      </c>
      <c r="D17" s="79">
        <v>163</v>
      </c>
      <c r="E17" s="79">
        <v>2265</v>
      </c>
      <c r="F17" s="79">
        <v>157</v>
      </c>
      <c r="G17" s="146">
        <f t="shared" si="2"/>
        <v>7605</v>
      </c>
      <c r="H17" s="79">
        <v>252</v>
      </c>
      <c r="I17" s="79">
        <v>6</v>
      </c>
      <c r="J17" s="79">
        <v>41</v>
      </c>
      <c r="K17" s="79">
        <v>622</v>
      </c>
      <c r="L17" s="79">
        <v>25</v>
      </c>
      <c r="M17" s="149">
        <f t="shared" si="3"/>
        <v>946</v>
      </c>
      <c r="N17" s="19">
        <v>44921200</v>
      </c>
      <c r="O17" s="19">
        <v>11026050</v>
      </c>
      <c r="P17" s="19">
        <v>4259050</v>
      </c>
      <c r="Q17" s="19">
        <v>33638700</v>
      </c>
      <c r="R17" s="19">
        <v>3004050</v>
      </c>
      <c r="S17" s="19">
        <f t="shared" si="4"/>
        <v>96849050</v>
      </c>
      <c r="T17" s="29">
        <v>898348000</v>
      </c>
      <c r="U17" s="19">
        <v>125728000</v>
      </c>
      <c r="V17" s="19">
        <v>48519000</v>
      </c>
      <c r="W17" s="19">
        <v>672774000</v>
      </c>
      <c r="X17" s="19">
        <v>51618000</v>
      </c>
      <c r="Y17" s="19">
        <f t="shared" si="0"/>
        <v>1796987000</v>
      </c>
      <c r="Z17" s="29">
        <v>304197000</v>
      </c>
      <c r="AA17" s="19">
        <v>34642000</v>
      </c>
      <c r="AB17" s="19">
        <v>18163000</v>
      </c>
      <c r="AC17" s="19">
        <v>387034000</v>
      </c>
      <c r="AD17" s="19">
        <v>14575500</v>
      </c>
      <c r="AE17" s="19">
        <f t="shared" si="5"/>
        <v>758611500</v>
      </c>
      <c r="AF17" s="55">
        <f t="shared" si="1"/>
        <v>8551</v>
      </c>
    </row>
    <row r="18" spans="1:32" s="38" customFormat="1" ht="12" customHeight="1" x14ac:dyDescent="0.2">
      <c r="A18" s="17" t="s">
        <v>50</v>
      </c>
      <c r="B18" s="89">
        <v>8122</v>
      </c>
      <c r="C18" s="90">
        <v>752</v>
      </c>
      <c r="D18" s="90">
        <v>301</v>
      </c>
      <c r="E18" s="90">
        <v>3935</v>
      </c>
      <c r="F18" s="90">
        <v>331</v>
      </c>
      <c r="G18" s="145">
        <f t="shared" si="2"/>
        <v>13441</v>
      </c>
      <c r="H18" s="90">
        <v>891</v>
      </c>
      <c r="I18" s="90">
        <v>21</v>
      </c>
      <c r="J18" s="90">
        <v>74</v>
      </c>
      <c r="K18" s="90">
        <v>957</v>
      </c>
      <c r="L18" s="90">
        <v>23</v>
      </c>
      <c r="M18" s="155">
        <f t="shared" si="3"/>
        <v>1966</v>
      </c>
      <c r="N18" s="41">
        <v>140210700</v>
      </c>
      <c r="O18" s="41">
        <v>27378125</v>
      </c>
      <c r="P18" s="41">
        <v>10497600</v>
      </c>
      <c r="Q18" s="41">
        <v>122436750</v>
      </c>
      <c r="R18" s="41">
        <v>5965750</v>
      </c>
      <c r="S18" s="41">
        <f t="shared" si="4"/>
        <v>306488925</v>
      </c>
      <c r="T18" s="46">
        <v>2804214000</v>
      </c>
      <c r="U18" s="41">
        <v>380145000</v>
      </c>
      <c r="V18" s="41">
        <v>127784000</v>
      </c>
      <c r="W18" s="41">
        <v>2448735000</v>
      </c>
      <c r="X18" s="41">
        <v>112855000</v>
      </c>
      <c r="Y18" s="41">
        <f t="shared" si="0"/>
        <v>5873733000</v>
      </c>
      <c r="Z18" s="46">
        <v>1458361000</v>
      </c>
      <c r="AA18" s="41">
        <v>160514000</v>
      </c>
      <c r="AB18" s="41">
        <v>59478000</v>
      </c>
      <c r="AC18" s="41">
        <v>1807719000</v>
      </c>
      <c r="AD18" s="41">
        <v>48969000</v>
      </c>
      <c r="AE18" s="41">
        <f t="shared" si="5"/>
        <v>3535041000</v>
      </c>
      <c r="AF18" s="55">
        <f t="shared" si="1"/>
        <v>15407</v>
      </c>
    </row>
    <row r="19" spans="1:32" s="52" customFormat="1" ht="12" customHeight="1" x14ac:dyDescent="0.2">
      <c r="A19" s="13" t="s">
        <v>51</v>
      </c>
      <c r="B19" s="78">
        <v>5677</v>
      </c>
      <c r="C19" s="79">
        <v>687</v>
      </c>
      <c r="D19" s="79">
        <v>7</v>
      </c>
      <c r="E19" s="79">
        <v>1904</v>
      </c>
      <c r="F19" s="79">
        <v>101</v>
      </c>
      <c r="G19" s="146">
        <f t="shared" si="2"/>
        <v>8376</v>
      </c>
      <c r="H19" s="79">
        <v>450</v>
      </c>
      <c r="I19" s="79">
        <v>41</v>
      </c>
      <c r="J19" s="79">
        <v>0</v>
      </c>
      <c r="K19" s="79">
        <v>929</v>
      </c>
      <c r="L19" s="79">
        <v>34</v>
      </c>
      <c r="M19" s="149">
        <f t="shared" si="3"/>
        <v>1454</v>
      </c>
      <c r="N19" s="19">
        <v>64664500</v>
      </c>
      <c r="O19" s="19">
        <v>14700650</v>
      </c>
      <c r="P19" s="19">
        <v>27372850</v>
      </c>
      <c r="Q19" s="19">
        <v>133015500</v>
      </c>
      <c r="R19" s="19">
        <v>839950</v>
      </c>
      <c r="S19" s="19">
        <f t="shared" si="4"/>
        <v>240593450</v>
      </c>
      <c r="T19" s="29">
        <v>1293290000</v>
      </c>
      <c r="U19" s="19">
        <v>204859000</v>
      </c>
      <c r="V19" s="19">
        <v>547457000</v>
      </c>
      <c r="W19" s="19">
        <v>2660310000</v>
      </c>
      <c r="X19" s="19">
        <v>16754000</v>
      </c>
      <c r="Y19" s="19">
        <f t="shared" si="0"/>
        <v>4722670000</v>
      </c>
      <c r="Z19" s="29">
        <v>546525500</v>
      </c>
      <c r="AA19" s="19">
        <v>77834000</v>
      </c>
      <c r="AB19" s="19">
        <v>6814000</v>
      </c>
      <c r="AC19" s="19">
        <v>2121731000</v>
      </c>
      <c r="AD19" s="19">
        <v>10343000</v>
      </c>
      <c r="AE19" s="19">
        <f t="shared" si="5"/>
        <v>2763247500</v>
      </c>
      <c r="AF19" s="55">
        <f t="shared" si="1"/>
        <v>9830</v>
      </c>
    </row>
    <row r="20" spans="1:32" s="38" customFormat="1" ht="12" customHeight="1" x14ac:dyDescent="0.2">
      <c r="A20" s="17" t="s">
        <v>52</v>
      </c>
      <c r="B20" s="77">
        <v>61796</v>
      </c>
      <c r="C20" s="70">
        <v>3586</v>
      </c>
      <c r="D20" s="70">
        <v>1591</v>
      </c>
      <c r="E20" s="70">
        <v>0</v>
      </c>
      <c r="F20" s="70">
        <v>526</v>
      </c>
      <c r="G20" s="145">
        <f t="shared" si="2"/>
        <v>67499</v>
      </c>
      <c r="H20" s="70">
        <v>586</v>
      </c>
      <c r="I20" s="70">
        <v>59</v>
      </c>
      <c r="J20" s="70">
        <v>64</v>
      </c>
      <c r="K20" s="70">
        <v>0</v>
      </c>
      <c r="L20" s="70">
        <v>18</v>
      </c>
      <c r="M20" s="145">
        <f t="shared" si="3"/>
        <v>727</v>
      </c>
      <c r="N20" s="58">
        <v>2009990950</v>
      </c>
      <c r="O20" s="58">
        <v>245782720</v>
      </c>
      <c r="P20" s="58">
        <v>115172851</v>
      </c>
      <c r="Q20" s="58">
        <v>0</v>
      </c>
      <c r="R20" s="58">
        <v>99372400</v>
      </c>
      <c r="S20" s="58">
        <f t="shared" si="4"/>
        <v>2470318921</v>
      </c>
      <c r="T20" s="59">
        <v>40199819000</v>
      </c>
      <c r="U20" s="58">
        <v>3852614060</v>
      </c>
      <c r="V20" s="58">
        <v>1583161001</v>
      </c>
      <c r="W20" s="58">
        <v>0</v>
      </c>
      <c r="X20" s="58">
        <v>1834505000</v>
      </c>
      <c r="Y20" s="58">
        <f t="shared" si="0"/>
        <v>47470099061</v>
      </c>
      <c r="Z20" s="59">
        <v>27863540000</v>
      </c>
      <c r="AA20" s="58">
        <v>2046524190</v>
      </c>
      <c r="AB20" s="58">
        <v>1020082001</v>
      </c>
      <c r="AC20" s="58">
        <v>0</v>
      </c>
      <c r="AD20" s="58">
        <v>1535233000</v>
      </c>
      <c r="AE20" s="58">
        <f t="shared" si="5"/>
        <v>32465379191</v>
      </c>
      <c r="AF20" s="55">
        <f t="shared" si="1"/>
        <v>68226</v>
      </c>
    </row>
    <row r="21" spans="1:32" s="38" customFormat="1" ht="12" customHeight="1" x14ac:dyDescent="0.2">
      <c r="A21" s="13" t="s">
        <v>53</v>
      </c>
      <c r="B21" s="78">
        <v>21627</v>
      </c>
      <c r="C21" s="79">
        <v>1711</v>
      </c>
      <c r="D21" s="79">
        <v>635</v>
      </c>
      <c r="E21" s="79">
        <v>3714</v>
      </c>
      <c r="F21" s="79">
        <v>357</v>
      </c>
      <c r="G21" s="146">
        <f t="shared" si="2"/>
        <v>28044</v>
      </c>
      <c r="H21" s="79">
        <v>3140</v>
      </c>
      <c r="I21" s="79">
        <v>79</v>
      </c>
      <c r="J21" s="79">
        <v>114</v>
      </c>
      <c r="K21" s="79">
        <v>52</v>
      </c>
      <c r="L21" s="79">
        <v>147</v>
      </c>
      <c r="M21" s="149">
        <f t="shared" si="3"/>
        <v>3532</v>
      </c>
      <c r="N21" s="19">
        <v>339824775</v>
      </c>
      <c r="O21" s="19">
        <v>62847250</v>
      </c>
      <c r="P21" s="19">
        <v>23258750</v>
      </c>
      <c r="Q21" s="19">
        <v>76692200</v>
      </c>
      <c r="R21" s="19">
        <v>16101500</v>
      </c>
      <c r="S21" s="19">
        <f t="shared" si="4"/>
        <v>518724475</v>
      </c>
      <c r="T21" s="29">
        <v>6796495500</v>
      </c>
      <c r="U21" s="19">
        <v>805598000</v>
      </c>
      <c r="V21" s="19">
        <v>263517000</v>
      </c>
      <c r="W21" s="19">
        <v>1533844000</v>
      </c>
      <c r="X21" s="19">
        <v>255240000</v>
      </c>
      <c r="Y21" s="19">
        <f t="shared" si="0"/>
        <v>9654694500</v>
      </c>
      <c r="Z21" s="29">
        <v>3350293500</v>
      </c>
      <c r="AA21" s="19">
        <v>372437000</v>
      </c>
      <c r="AB21" s="19">
        <v>112668500</v>
      </c>
      <c r="AC21" s="19">
        <v>1187547000</v>
      </c>
      <c r="AD21" s="19">
        <v>87725000</v>
      </c>
      <c r="AE21" s="19">
        <f t="shared" si="5"/>
        <v>5110671000</v>
      </c>
      <c r="AF21" s="55">
        <f t="shared" si="1"/>
        <v>31576</v>
      </c>
    </row>
    <row r="22" spans="1:32" s="38" customFormat="1" ht="12" customHeight="1" x14ac:dyDescent="0.2">
      <c r="A22" s="17" t="s">
        <v>54</v>
      </c>
      <c r="B22" s="89">
        <v>54519</v>
      </c>
      <c r="C22" s="90">
        <v>1791</v>
      </c>
      <c r="D22" s="90">
        <v>2423</v>
      </c>
      <c r="E22" s="90">
        <v>1220</v>
      </c>
      <c r="F22" s="90">
        <v>728</v>
      </c>
      <c r="G22" s="145">
        <f t="shared" si="2"/>
        <v>60681</v>
      </c>
      <c r="H22" s="90">
        <v>763</v>
      </c>
      <c r="I22" s="90">
        <v>48</v>
      </c>
      <c r="J22" s="90">
        <v>243</v>
      </c>
      <c r="K22" s="90">
        <v>88</v>
      </c>
      <c r="L22" s="90">
        <v>91</v>
      </c>
      <c r="M22" s="155">
        <f t="shared" si="3"/>
        <v>1233</v>
      </c>
      <c r="N22" s="41">
        <v>1164257225</v>
      </c>
      <c r="O22" s="41">
        <v>130145130</v>
      </c>
      <c r="P22" s="41">
        <v>100800100</v>
      </c>
      <c r="Q22" s="41">
        <v>59397050</v>
      </c>
      <c r="R22" s="41">
        <v>38489190</v>
      </c>
      <c r="S22" s="41">
        <f t="shared" si="4"/>
        <v>1493088695</v>
      </c>
      <c r="T22" s="46">
        <v>23022041000</v>
      </c>
      <c r="U22" s="41">
        <v>1807692500</v>
      </c>
      <c r="V22" s="41">
        <v>1394062500</v>
      </c>
      <c r="W22" s="41">
        <v>1178390000</v>
      </c>
      <c r="X22" s="41">
        <v>727005800</v>
      </c>
      <c r="Y22" s="41">
        <f t="shared" si="0"/>
        <v>28129191800</v>
      </c>
      <c r="Z22" s="46">
        <v>14187119600</v>
      </c>
      <c r="AA22" s="41">
        <v>640170600</v>
      </c>
      <c r="AB22" s="41">
        <v>585916500</v>
      </c>
      <c r="AC22" s="41">
        <v>892640000</v>
      </c>
      <c r="AD22" s="41">
        <v>537313700</v>
      </c>
      <c r="AE22" s="41">
        <f t="shared" si="5"/>
        <v>16843160400</v>
      </c>
      <c r="AF22" s="55">
        <f t="shared" si="1"/>
        <v>61914</v>
      </c>
    </row>
    <row r="23" spans="1:32" s="38" customFormat="1" ht="12" customHeight="1" x14ac:dyDescent="0.2">
      <c r="A23" s="13" t="s">
        <v>55</v>
      </c>
      <c r="B23" s="91">
        <v>3828</v>
      </c>
      <c r="C23" s="92">
        <v>333</v>
      </c>
      <c r="D23" s="92">
        <v>173</v>
      </c>
      <c r="E23" s="92">
        <v>1968</v>
      </c>
      <c r="F23" s="92">
        <v>159</v>
      </c>
      <c r="G23" s="146">
        <f t="shared" si="2"/>
        <v>6461</v>
      </c>
      <c r="H23" s="92">
        <v>353</v>
      </c>
      <c r="I23" s="92">
        <v>8</v>
      </c>
      <c r="J23" s="92">
        <v>21</v>
      </c>
      <c r="K23" s="92">
        <v>12</v>
      </c>
      <c r="L23" s="92">
        <v>26</v>
      </c>
      <c r="M23" s="156">
        <f t="shared" si="3"/>
        <v>420</v>
      </c>
      <c r="N23" s="57">
        <v>36718565</v>
      </c>
      <c r="O23" s="57">
        <v>8463352</v>
      </c>
      <c r="P23" s="57">
        <v>3557592</v>
      </c>
      <c r="Q23" s="57">
        <v>34030115</v>
      </c>
      <c r="R23" s="57">
        <v>2814521</v>
      </c>
      <c r="S23" s="57">
        <f t="shared" si="4"/>
        <v>85584145</v>
      </c>
      <c r="T23" s="67">
        <v>734371300</v>
      </c>
      <c r="U23" s="57">
        <v>97185400</v>
      </c>
      <c r="V23" s="57">
        <v>38374100</v>
      </c>
      <c r="W23" s="57">
        <v>680602300</v>
      </c>
      <c r="X23" s="57">
        <v>42871800</v>
      </c>
      <c r="Y23" s="57">
        <f t="shared" si="0"/>
        <v>1593404900</v>
      </c>
      <c r="Z23" s="57">
        <v>226377900</v>
      </c>
      <c r="AA23" s="57">
        <v>25905500</v>
      </c>
      <c r="AB23" s="117">
        <v>10182700</v>
      </c>
      <c r="AC23" s="57">
        <v>431407000</v>
      </c>
      <c r="AD23" s="57">
        <v>12520300</v>
      </c>
      <c r="AE23" s="57">
        <f t="shared" si="5"/>
        <v>706393400</v>
      </c>
      <c r="AF23" s="55">
        <f t="shared" si="1"/>
        <v>6881</v>
      </c>
    </row>
    <row r="24" spans="1:32" s="52" customFormat="1" ht="12" customHeight="1" x14ac:dyDescent="0.2">
      <c r="A24" s="17" t="s">
        <v>56</v>
      </c>
      <c r="B24" s="80">
        <v>59432</v>
      </c>
      <c r="C24" s="60">
        <v>2882</v>
      </c>
      <c r="D24" s="60">
        <v>313</v>
      </c>
      <c r="E24" s="60">
        <v>20</v>
      </c>
      <c r="F24" s="60">
        <v>298</v>
      </c>
      <c r="G24" s="145">
        <f t="shared" si="2"/>
        <v>62945</v>
      </c>
      <c r="H24" s="60">
        <v>483</v>
      </c>
      <c r="I24" s="60">
        <v>44</v>
      </c>
      <c r="J24" s="60">
        <v>2</v>
      </c>
      <c r="K24" s="60">
        <v>0</v>
      </c>
      <c r="L24" s="60">
        <v>105</v>
      </c>
      <c r="M24" s="150">
        <f t="shared" si="3"/>
        <v>634</v>
      </c>
      <c r="N24" s="18">
        <v>2762944050</v>
      </c>
      <c r="O24" s="18">
        <v>170561300</v>
      </c>
      <c r="P24" s="18">
        <v>18302433</v>
      </c>
      <c r="Q24" s="18">
        <v>907250</v>
      </c>
      <c r="R24" s="18">
        <v>91201450</v>
      </c>
      <c r="S24" s="18">
        <f t="shared" si="4"/>
        <v>3043916483</v>
      </c>
      <c r="T24" s="33">
        <v>55162651000</v>
      </c>
      <c r="U24" s="18">
        <v>3175767000</v>
      </c>
      <c r="V24" s="18">
        <v>316684649</v>
      </c>
      <c r="W24" s="18">
        <v>18145000</v>
      </c>
      <c r="X24" s="18">
        <v>1749019000</v>
      </c>
      <c r="Y24" s="18">
        <f t="shared" si="0"/>
        <v>60422266649</v>
      </c>
      <c r="Z24" s="33">
        <v>40383826000</v>
      </c>
      <c r="AA24" s="18">
        <v>2320032000</v>
      </c>
      <c r="AB24" s="18">
        <v>245934077</v>
      </c>
      <c r="AC24" s="18">
        <v>18145000</v>
      </c>
      <c r="AD24" s="18">
        <v>1516732000</v>
      </c>
      <c r="AE24" s="18">
        <f t="shared" si="5"/>
        <v>44484669077</v>
      </c>
      <c r="AF24" s="55">
        <f t="shared" si="1"/>
        <v>63579</v>
      </c>
    </row>
    <row r="25" spans="1:32" s="38" customFormat="1" ht="12" customHeight="1" x14ac:dyDescent="0.2">
      <c r="A25" s="13" t="s">
        <v>57</v>
      </c>
      <c r="B25" s="72">
        <v>8438</v>
      </c>
      <c r="C25" s="56">
        <v>983</v>
      </c>
      <c r="D25" s="56">
        <v>328</v>
      </c>
      <c r="E25" s="56">
        <v>2185</v>
      </c>
      <c r="F25" s="56">
        <v>219</v>
      </c>
      <c r="G25" s="146">
        <f t="shared" si="2"/>
        <v>12153</v>
      </c>
      <c r="H25" s="56">
        <v>1061</v>
      </c>
      <c r="I25" s="56">
        <v>49</v>
      </c>
      <c r="J25" s="56">
        <v>71</v>
      </c>
      <c r="K25" s="56">
        <v>733</v>
      </c>
      <c r="L25" s="56">
        <v>39</v>
      </c>
      <c r="M25" s="157">
        <f t="shared" si="3"/>
        <v>1953</v>
      </c>
      <c r="N25" s="42">
        <v>93844850</v>
      </c>
      <c r="O25" s="42">
        <v>30145700</v>
      </c>
      <c r="P25" s="42">
        <v>54833150</v>
      </c>
      <c r="Q25" s="42">
        <v>90576750</v>
      </c>
      <c r="R25" s="42">
        <v>7444600</v>
      </c>
      <c r="S25" s="42">
        <f t="shared" si="4"/>
        <v>276845050</v>
      </c>
      <c r="T25" s="47">
        <v>1876897000</v>
      </c>
      <c r="U25" s="42">
        <v>438704000</v>
      </c>
      <c r="V25" s="42">
        <v>543021000</v>
      </c>
      <c r="W25" s="42">
        <v>1811535000</v>
      </c>
      <c r="X25" s="42">
        <v>97955222</v>
      </c>
      <c r="Y25" s="42">
        <f t="shared" si="0"/>
        <v>4768112222</v>
      </c>
      <c r="Z25" s="47">
        <v>752393000</v>
      </c>
      <c r="AA25" s="42">
        <v>92814000</v>
      </c>
      <c r="AB25" s="42">
        <v>61424000</v>
      </c>
      <c r="AC25" s="42">
        <v>1542461000</v>
      </c>
      <c r="AD25" s="42">
        <v>23434000</v>
      </c>
      <c r="AE25" s="42">
        <f t="shared" si="5"/>
        <v>2472526000</v>
      </c>
      <c r="AF25" s="55">
        <f t="shared" si="1"/>
        <v>14106</v>
      </c>
    </row>
    <row r="26" spans="1:32" s="52" customFormat="1" ht="12" customHeight="1" x14ac:dyDescent="0.2">
      <c r="A26" s="17" t="s">
        <v>58</v>
      </c>
      <c r="B26" s="89">
        <v>7507</v>
      </c>
      <c r="C26" s="90">
        <v>212</v>
      </c>
      <c r="D26" s="90">
        <v>56</v>
      </c>
      <c r="E26" s="90">
        <v>820</v>
      </c>
      <c r="F26" s="90">
        <v>140</v>
      </c>
      <c r="G26" s="145">
        <f t="shared" si="2"/>
        <v>8735</v>
      </c>
      <c r="H26" s="90">
        <v>1320</v>
      </c>
      <c r="I26" s="90">
        <v>29</v>
      </c>
      <c r="J26" s="90">
        <v>11</v>
      </c>
      <c r="K26" s="90">
        <v>645</v>
      </c>
      <c r="L26" s="90">
        <v>19</v>
      </c>
      <c r="M26" s="155">
        <f t="shared" si="3"/>
        <v>2024</v>
      </c>
      <c r="N26" s="41">
        <v>146801200</v>
      </c>
      <c r="O26" s="41">
        <v>4895200</v>
      </c>
      <c r="P26" s="41">
        <v>1328800</v>
      </c>
      <c r="Q26" s="41">
        <v>53507600</v>
      </c>
      <c r="R26" s="41">
        <v>13637350</v>
      </c>
      <c r="S26" s="41">
        <f t="shared" si="4"/>
        <v>220170150</v>
      </c>
      <c r="T26" s="46">
        <v>2936024000</v>
      </c>
      <c r="U26" s="41">
        <v>67953000</v>
      </c>
      <c r="V26" s="41">
        <v>23162000</v>
      </c>
      <c r="W26" s="41">
        <v>1070152000</v>
      </c>
      <c r="X26" s="41">
        <v>272747000</v>
      </c>
      <c r="Y26" s="41">
        <f t="shared" si="0"/>
        <v>4370038000</v>
      </c>
      <c r="Z26" s="46">
        <v>1624245000</v>
      </c>
      <c r="AA26" s="41">
        <v>24175000</v>
      </c>
      <c r="AB26" s="41">
        <v>12728000</v>
      </c>
      <c r="AC26" s="41">
        <v>908330000</v>
      </c>
      <c r="AD26" s="41">
        <v>25667000</v>
      </c>
      <c r="AE26" s="41">
        <f t="shared" si="5"/>
        <v>2595145000</v>
      </c>
      <c r="AF26" s="55">
        <f t="shared" si="1"/>
        <v>10759</v>
      </c>
    </row>
    <row r="27" spans="1:32" s="178" customFormat="1" ht="12" customHeight="1" x14ac:dyDescent="0.2">
      <c r="A27" s="13" t="s">
        <v>59</v>
      </c>
      <c r="B27" s="169">
        <v>47814</v>
      </c>
      <c r="C27" s="170">
        <v>2903</v>
      </c>
      <c r="D27" s="170">
        <v>1099</v>
      </c>
      <c r="E27" s="170">
        <v>830</v>
      </c>
      <c r="F27" s="170">
        <v>613</v>
      </c>
      <c r="G27" s="146">
        <f t="shared" si="2"/>
        <v>53259</v>
      </c>
      <c r="H27" s="169">
        <v>3439</v>
      </c>
      <c r="I27" s="170">
        <v>72</v>
      </c>
      <c r="J27" s="170">
        <v>147</v>
      </c>
      <c r="K27" s="170">
        <v>78</v>
      </c>
      <c r="L27" s="170">
        <v>94</v>
      </c>
      <c r="M27" s="171">
        <f t="shared" si="3"/>
        <v>3830</v>
      </c>
      <c r="N27" s="172">
        <v>830985400</v>
      </c>
      <c r="O27" s="167">
        <v>159600150</v>
      </c>
      <c r="P27" s="167">
        <v>51680050</v>
      </c>
      <c r="Q27" s="173">
        <v>26898850</v>
      </c>
      <c r="R27" s="167">
        <v>32810150</v>
      </c>
      <c r="S27" s="167">
        <f t="shared" si="4"/>
        <v>1101974600</v>
      </c>
      <c r="T27" s="174">
        <v>16619708000</v>
      </c>
      <c r="U27" s="167">
        <v>2135741000</v>
      </c>
      <c r="V27" s="167">
        <v>624317000</v>
      </c>
      <c r="W27" s="175">
        <v>537977000</v>
      </c>
      <c r="X27" s="167">
        <v>531829000</v>
      </c>
      <c r="Y27" s="167">
        <f t="shared" si="0"/>
        <v>20449572000</v>
      </c>
      <c r="Z27" s="174">
        <v>8817884000</v>
      </c>
      <c r="AA27" s="167">
        <v>1022470500</v>
      </c>
      <c r="AB27" s="167">
        <v>349742000</v>
      </c>
      <c r="AC27" s="176">
        <v>433628000</v>
      </c>
      <c r="AD27" s="167">
        <v>264598000</v>
      </c>
      <c r="AE27" s="167">
        <f t="shared" si="5"/>
        <v>10888322500</v>
      </c>
      <c r="AF27" s="177">
        <f t="shared" si="1"/>
        <v>57089</v>
      </c>
    </row>
    <row r="28" spans="1:32" s="52" customFormat="1" ht="12" customHeight="1" x14ac:dyDescent="0.2">
      <c r="A28" s="17" t="s">
        <v>60</v>
      </c>
      <c r="B28" s="89">
        <v>52982</v>
      </c>
      <c r="C28" s="90">
        <v>3220</v>
      </c>
      <c r="D28" s="90">
        <v>5495</v>
      </c>
      <c r="E28" s="90">
        <v>58</v>
      </c>
      <c r="F28" s="90">
        <v>589</v>
      </c>
      <c r="G28" s="145">
        <f t="shared" si="2"/>
        <v>62344</v>
      </c>
      <c r="H28" s="90">
        <v>973</v>
      </c>
      <c r="I28" s="90">
        <v>22</v>
      </c>
      <c r="J28" s="90">
        <v>300</v>
      </c>
      <c r="K28" s="90">
        <v>0</v>
      </c>
      <c r="L28" s="90">
        <v>24</v>
      </c>
      <c r="M28" s="155">
        <f t="shared" si="3"/>
        <v>1319</v>
      </c>
      <c r="N28" s="41">
        <v>1342303100</v>
      </c>
      <c r="O28" s="41">
        <v>238440690</v>
      </c>
      <c r="P28" s="41">
        <v>618542260</v>
      </c>
      <c r="Q28" s="41">
        <v>11426290</v>
      </c>
      <c r="R28" s="41">
        <v>49208000</v>
      </c>
      <c r="S28" s="41">
        <f t="shared" si="4"/>
        <v>2259920340</v>
      </c>
      <c r="T28" s="46">
        <v>26748062000</v>
      </c>
      <c r="U28" s="41">
        <v>3294881000</v>
      </c>
      <c r="V28" s="41">
        <v>7812611100</v>
      </c>
      <c r="W28" s="41">
        <v>228525800</v>
      </c>
      <c r="X28" s="41">
        <v>883952000</v>
      </c>
      <c r="Y28" s="41">
        <f t="shared" si="0"/>
        <v>38968031900</v>
      </c>
      <c r="Z28" s="46">
        <v>18484083000</v>
      </c>
      <c r="AA28" s="41">
        <v>1348460200</v>
      </c>
      <c r="AB28" s="41">
        <v>3465706000</v>
      </c>
      <c r="AC28" s="41">
        <v>218988800</v>
      </c>
      <c r="AD28" s="41">
        <v>621171000</v>
      </c>
      <c r="AE28" s="41">
        <f t="shared" si="5"/>
        <v>24138409000</v>
      </c>
      <c r="AF28" s="55">
        <f t="shared" si="1"/>
        <v>63663</v>
      </c>
    </row>
    <row r="29" spans="1:32" s="38" customFormat="1" ht="12" customHeight="1" x14ac:dyDescent="0.2">
      <c r="A29" s="127" t="s">
        <v>84</v>
      </c>
      <c r="B29" s="118">
        <v>95441</v>
      </c>
      <c r="C29" s="119">
        <v>9379</v>
      </c>
      <c r="D29" s="119">
        <v>2613</v>
      </c>
      <c r="E29" s="119">
        <v>5139</v>
      </c>
      <c r="F29" s="119">
        <v>1344</v>
      </c>
      <c r="G29" s="146">
        <f t="shared" si="2"/>
        <v>113916</v>
      </c>
      <c r="H29" s="119">
        <v>4245</v>
      </c>
      <c r="I29" s="119">
        <v>73</v>
      </c>
      <c r="J29" s="119">
        <v>323</v>
      </c>
      <c r="K29" s="119">
        <v>251</v>
      </c>
      <c r="L29" s="119">
        <v>53</v>
      </c>
      <c r="M29" s="146">
        <f t="shared" si="3"/>
        <v>4945</v>
      </c>
      <c r="N29" s="121">
        <v>1962836261</v>
      </c>
      <c r="O29" s="121">
        <v>405714902</v>
      </c>
      <c r="P29" s="121">
        <v>173111167</v>
      </c>
      <c r="Q29" s="121">
        <v>215347345</v>
      </c>
      <c r="R29" s="121">
        <v>78870396</v>
      </c>
      <c r="S29" s="121">
        <f t="shared" si="4"/>
        <v>2835880071</v>
      </c>
      <c r="T29" s="29">
        <v>39254756801</v>
      </c>
      <c r="U29" s="19">
        <v>5594180300</v>
      </c>
      <c r="V29" s="19">
        <v>1939943600</v>
      </c>
      <c r="W29" s="19">
        <v>4285709900</v>
      </c>
      <c r="X29" s="19">
        <v>1386697720</v>
      </c>
      <c r="Y29" s="19">
        <f t="shared" si="0"/>
        <v>52461288321</v>
      </c>
      <c r="Z29" s="29">
        <v>25298031001</v>
      </c>
      <c r="AA29" s="19">
        <v>2434514201</v>
      </c>
      <c r="AB29" s="19">
        <v>1076614701</v>
      </c>
      <c r="AC29" s="19">
        <v>3244256900</v>
      </c>
      <c r="AD29" s="19">
        <v>941690120</v>
      </c>
      <c r="AE29" s="19">
        <f t="shared" si="5"/>
        <v>32995106923</v>
      </c>
      <c r="AF29" s="55">
        <f t="shared" si="1"/>
        <v>118861</v>
      </c>
    </row>
    <row r="30" spans="1:32" s="52" customFormat="1" ht="12" customHeight="1" x14ac:dyDescent="0.2">
      <c r="A30" s="17" t="s">
        <v>61</v>
      </c>
      <c r="B30" s="81">
        <v>21240</v>
      </c>
      <c r="C30" s="82">
        <v>2141</v>
      </c>
      <c r="D30" s="82">
        <v>595</v>
      </c>
      <c r="E30" s="82">
        <v>4986</v>
      </c>
      <c r="F30" s="82">
        <v>453</v>
      </c>
      <c r="G30" s="145">
        <f t="shared" si="2"/>
        <v>29415</v>
      </c>
      <c r="H30" s="82">
        <v>747</v>
      </c>
      <c r="I30" s="82">
        <v>307</v>
      </c>
      <c r="J30" s="82">
        <v>134</v>
      </c>
      <c r="K30" s="82">
        <v>110</v>
      </c>
      <c r="L30" s="82">
        <v>227</v>
      </c>
      <c r="M30" s="151">
        <f t="shared" si="3"/>
        <v>1525</v>
      </c>
      <c r="N30" s="40">
        <v>283953650</v>
      </c>
      <c r="O30" s="40">
        <v>110919450</v>
      </c>
      <c r="P30" s="40">
        <v>29760896</v>
      </c>
      <c r="Q30" s="40">
        <v>104152160</v>
      </c>
      <c r="R30" s="40">
        <v>28620890</v>
      </c>
      <c r="S30" s="40">
        <f t="shared" si="4"/>
        <v>557407046</v>
      </c>
      <c r="T30" s="45">
        <v>5679073000</v>
      </c>
      <c r="U30" s="40">
        <v>1263942000</v>
      </c>
      <c r="V30" s="40">
        <v>364464000</v>
      </c>
      <c r="W30" s="40">
        <v>2083043200</v>
      </c>
      <c r="X30" s="40">
        <v>463995400</v>
      </c>
      <c r="Y30" s="40">
        <f t="shared" si="0"/>
        <v>9854517600</v>
      </c>
      <c r="Z30" s="45">
        <v>2249814800</v>
      </c>
      <c r="AA30" s="40">
        <v>532534300</v>
      </c>
      <c r="AB30" s="40">
        <v>223108000</v>
      </c>
      <c r="AC30" s="40">
        <v>1227202200</v>
      </c>
      <c r="AD30" s="40">
        <v>187376700</v>
      </c>
      <c r="AE30" s="40">
        <f t="shared" si="5"/>
        <v>4420036000</v>
      </c>
      <c r="AF30" s="55">
        <f t="shared" si="1"/>
        <v>30940</v>
      </c>
    </row>
    <row r="31" spans="1:32" s="38" customFormat="1" ht="12" customHeight="1" x14ac:dyDescent="0.2">
      <c r="A31" s="13" t="s">
        <v>62</v>
      </c>
      <c r="B31" s="115">
        <v>7675</v>
      </c>
      <c r="C31" s="115">
        <v>403</v>
      </c>
      <c r="D31" s="115">
        <v>75</v>
      </c>
      <c r="E31" s="115">
        <v>0</v>
      </c>
      <c r="F31" s="170">
        <v>111</v>
      </c>
      <c r="G31" s="146">
        <f>SUM(B31:F31)</f>
        <v>8264</v>
      </c>
      <c r="H31" s="169">
        <v>1644</v>
      </c>
      <c r="I31" s="170">
        <v>15</v>
      </c>
      <c r="J31" s="170">
        <v>15</v>
      </c>
      <c r="K31" s="170">
        <v>1147</v>
      </c>
      <c r="L31" s="170">
        <v>19</v>
      </c>
      <c r="M31" s="171">
        <f>SUM(H31:L31)</f>
        <v>2840</v>
      </c>
      <c r="N31" s="177">
        <v>156155950</v>
      </c>
      <c r="O31" s="177">
        <v>16519610</v>
      </c>
      <c r="P31" s="177">
        <v>2046300</v>
      </c>
      <c r="Q31" s="177">
        <v>35951700</v>
      </c>
      <c r="R31" s="177">
        <v>4144800</v>
      </c>
      <c r="S31" s="177">
        <f>SUM(N31:R31)</f>
        <v>214818360</v>
      </c>
      <c r="T31" s="177">
        <v>3121401000</v>
      </c>
      <c r="U31" s="177">
        <v>264945000</v>
      </c>
      <c r="V31" s="177">
        <v>31365000</v>
      </c>
      <c r="W31" s="181">
        <v>719034000</v>
      </c>
      <c r="X31" s="177">
        <v>82896000</v>
      </c>
      <c r="Y31" s="181">
        <f>SUM(T31:X31)</f>
        <v>4219641000</v>
      </c>
      <c r="Z31" s="177">
        <v>1693426000</v>
      </c>
      <c r="AA31" s="177">
        <v>96024001</v>
      </c>
      <c r="AB31" s="177">
        <v>18175000</v>
      </c>
      <c r="AC31" s="177">
        <v>586246000</v>
      </c>
      <c r="AD31" s="177">
        <v>32868000</v>
      </c>
      <c r="AE31" s="177">
        <f>SUM(Z31:AD31)</f>
        <v>2426739001</v>
      </c>
      <c r="AF31" s="55">
        <f t="shared" si="1"/>
        <v>11104</v>
      </c>
    </row>
    <row r="32" spans="1:32" s="52" customFormat="1" ht="12" customHeight="1" x14ac:dyDescent="0.2">
      <c r="A32" s="17" t="s">
        <v>63</v>
      </c>
      <c r="B32" s="133">
        <v>2476</v>
      </c>
      <c r="C32" s="134">
        <v>193</v>
      </c>
      <c r="D32" s="134">
        <v>129</v>
      </c>
      <c r="E32" s="134">
        <v>1992</v>
      </c>
      <c r="F32" s="134">
        <v>141</v>
      </c>
      <c r="G32" s="145">
        <f t="shared" si="2"/>
        <v>4931</v>
      </c>
      <c r="H32" s="134">
        <v>294</v>
      </c>
      <c r="I32" s="134">
        <v>9</v>
      </c>
      <c r="J32" s="134">
        <v>8</v>
      </c>
      <c r="K32" s="134">
        <v>1</v>
      </c>
      <c r="L32" s="134">
        <v>26</v>
      </c>
      <c r="M32" s="158">
        <f t="shared" si="3"/>
        <v>338</v>
      </c>
      <c r="N32" s="136">
        <v>14515975</v>
      </c>
      <c r="O32" s="136">
        <v>2090300</v>
      </c>
      <c r="P32" s="136">
        <v>3340800</v>
      </c>
      <c r="Q32" s="136">
        <v>44482305</v>
      </c>
      <c r="R32" s="136">
        <v>1394675</v>
      </c>
      <c r="S32" s="136">
        <f t="shared" si="4"/>
        <v>65824055</v>
      </c>
      <c r="T32" s="135">
        <v>290319500</v>
      </c>
      <c r="U32" s="136">
        <v>20724500</v>
      </c>
      <c r="V32" s="136">
        <v>32811139</v>
      </c>
      <c r="W32" s="136">
        <v>889646100</v>
      </c>
      <c r="X32" s="136">
        <v>24186500</v>
      </c>
      <c r="Y32" s="136">
        <f t="shared" si="0"/>
        <v>1257687739</v>
      </c>
      <c r="Z32" s="135">
        <v>51466000</v>
      </c>
      <c r="AA32" s="136">
        <v>4980500</v>
      </c>
      <c r="AB32" s="136">
        <v>4396305</v>
      </c>
      <c r="AC32" s="136">
        <v>810765300</v>
      </c>
      <c r="AD32" s="136">
        <v>4036000</v>
      </c>
      <c r="AE32" s="136">
        <f t="shared" si="5"/>
        <v>875644105</v>
      </c>
      <c r="AF32" s="55">
        <f t="shared" si="1"/>
        <v>5269</v>
      </c>
    </row>
    <row r="33" spans="1:32" s="38" customFormat="1" ht="12" customHeight="1" x14ac:dyDescent="0.2">
      <c r="A33" s="12" t="s">
        <v>1</v>
      </c>
      <c r="B33" s="93">
        <v>36500</v>
      </c>
      <c r="C33" s="94">
        <v>1851</v>
      </c>
      <c r="D33" s="94">
        <v>1327</v>
      </c>
      <c r="E33" s="94">
        <v>0</v>
      </c>
      <c r="F33" s="94">
        <v>463</v>
      </c>
      <c r="G33" s="146">
        <f t="shared" si="2"/>
        <v>40141</v>
      </c>
      <c r="H33" s="94">
        <v>415</v>
      </c>
      <c r="I33" s="94">
        <v>32</v>
      </c>
      <c r="J33" s="94">
        <v>417</v>
      </c>
      <c r="K33" s="94">
        <v>0</v>
      </c>
      <c r="L33" s="94">
        <v>37</v>
      </c>
      <c r="M33" s="159">
        <v>901</v>
      </c>
      <c r="N33" s="53">
        <v>1181686050</v>
      </c>
      <c r="O33" s="53">
        <v>90356500</v>
      </c>
      <c r="P33" s="53">
        <v>224144644</v>
      </c>
      <c r="Q33" s="53">
        <v>0</v>
      </c>
      <c r="R33" s="53">
        <v>37328000</v>
      </c>
      <c r="S33" s="53">
        <f t="shared" si="4"/>
        <v>1533515194</v>
      </c>
      <c r="T33" s="54">
        <v>23631831000</v>
      </c>
      <c r="U33" s="53">
        <v>1388148330</v>
      </c>
      <c r="V33" s="53">
        <v>2858378958</v>
      </c>
      <c r="W33" s="53">
        <v>0</v>
      </c>
      <c r="X33" s="53">
        <v>725783000</v>
      </c>
      <c r="Y33" s="53">
        <f t="shared" si="0"/>
        <v>28604141288</v>
      </c>
      <c r="Z33" s="54">
        <v>17168536000</v>
      </c>
      <c r="AA33" s="53">
        <v>747526819</v>
      </c>
      <c r="AB33" s="53">
        <v>1323897235</v>
      </c>
      <c r="AC33" s="53">
        <v>0</v>
      </c>
      <c r="AD33" s="53">
        <v>552117000</v>
      </c>
      <c r="AE33" s="53">
        <f t="shared" si="5"/>
        <v>19792077054</v>
      </c>
      <c r="AF33" s="55">
        <f t="shared" si="1"/>
        <v>41042</v>
      </c>
    </row>
    <row r="34" spans="1:32" s="52" customFormat="1" ht="12" customHeight="1" x14ac:dyDescent="0.2">
      <c r="A34" s="17" t="s">
        <v>2</v>
      </c>
      <c r="B34" s="80">
        <v>8491</v>
      </c>
      <c r="C34" s="60">
        <v>624</v>
      </c>
      <c r="D34" s="60">
        <v>223</v>
      </c>
      <c r="E34" s="60">
        <v>1965</v>
      </c>
      <c r="F34" s="60">
        <v>155</v>
      </c>
      <c r="G34" s="145">
        <f t="shared" si="2"/>
        <v>11458</v>
      </c>
      <c r="H34" s="60">
        <v>564</v>
      </c>
      <c r="I34" s="60">
        <v>34</v>
      </c>
      <c r="J34" s="60">
        <v>52</v>
      </c>
      <c r="K34" s="60">
        <v>207</v>
      </c>
      <c r="L34" s="60">
        <v>18</v>
      </c>
      <c r="M34" s="150">
        <f t="shared" si="3"/>
        <v>875</v>
      </c>
      <c r="N34" s="18">
        <v>114538905</v>
      </c>
      <c r="O34" s="18">
        <v>30659700</v>
      </c>
      <c r="P34" s="18">
        <v>9573350</v>
      </c>
      <c r="Q34" s="18">
        <v>66158900</v>
      </c>
      <c r="R34" s="18">
        <v>4841350</v>
      </c>
      <c r="S34" s="18">
        <f t="shared" si="4"/>
        <v>225772205</v>
      </c>
      <c r="T34" s="33">
        <v>2273900100</v>
      </c>
      <c r="U34" s="18">
        <v>333891000</v>
      </c>
      <c r="V34" s="18">
        <v>105553000</v>
      </c>
      <c r="W34" s="18">
        <v>1323178000</v>
      </c>
      <c r="X34" s="18">
        <v>72747000</v>
      </c>
      <c r="Y34" s="18">
        <f t="shared" si="0"/>
        <v>4109269100</v>
      </c>
      <c r="Z34" s="33">
        <v>799476100</v>
      </c>
      <c r="AA34" s="18">
        <v>134119000</v>
      </c>
      <c r="AB34" s="18">
        <v>45221000</v>
      </c>
      <c r="AC34" s="18">
        <v>1219915000</v>
      </c>
      <c r="AD34" s="18">
        <v>27818000</v>
      </c>
      <c r="AE34" s="18">
        <f t="shared" si="5"/>
        <v>2226549100</v>
      </c>
      <c r="AF34" s="55">
        <f t="shared" si="1"/>
        <v>12333</v>
      </c>
    </row>
    <row r="35" spans="1:32" s="38" customFormat="1" ht="12" customHeight="1" x14ac:dyDescent="0.2">
      <c r="A35" s="13" t="s">
        <v>3</v>
      </c>
      <c r="B35" s="72">
        <v>64985</v>
      </c>
      <c r="C35" s="56">
        <v>2511</v>
      </c>
      <c r="D35" s="56">
        <v>4302</v>
      </c>
      <c r="E35" s="56">
        <v>185</v>
      </c>
      <c r="F35" s="56">
        <v>260</v>
      </c>
      <c r="G35" s="146">
        <f t="shared" si="2"/>
        <v>72243</v>
      </c>
      <c r="H35" s="56">
        <v>3783</v>
      </c>
      <c r="I35" s="56">
        <v>45</v>
      </c>
      <c r="J35" s="56">
        <v>719</v>
      </c>
      <c r="K35" s="56">
        <v>93</v>
      </c>
      <c r="L35" s="56">
        <v>35</v>
      </c>
      <c r="M35" s="157">
        <f t="shared" si="3"/>
        <v>4675</v>
      </c>
      <c r="N35" s="42">
        <v>1313675300</v>
      </c>
      <c r="O35" s="42">
        <v>165140130</v>
      </c>
      <c r="P35" s="42">
        <v>376710100</v>
      </c>
      <c r="Q35" s="42">
        <v>28588700</v>
      </c>
      <c r="R35" s="42">
        <v>24790700</v>
      </c>
      <c r="S35" s="42">
        <f t="shared" si="4"/>
        <v>1908904930</v>
      </c>
      <c r="T35" s="47">
        <v>26238180000</v>
      </c>
      <c r="U35" s="42">
        <v>2017356200</v>
      </c>
      <c r="V35" s="42">
        <v>4643017000</v>
      </c>
      <c r="W35" s="42">
        <v>571774000</v>
      </c>
      <c r="X35" s="42">
        <v>461957000</v>
      </c>
      <c r="Y35" s="42">
        <f t="shared" si="0"/>
        <v>33932284200</v>
      </c>
      <c r="Z35" s="47">
        <v>16063363000</v>
      </c>
      <c r="AA35" s="42">
        <v>718995700</v>
      </c>
      <c r="AB35" s="42">
        <v>2105432000</v>
      </c>
      <c r="AC35" s="42">
        <v>520551000</v>
      </c>
      <c r="AD35" s="42">
        <v>309406200</v>
      </c>
      <c r="AE35" s="42">
        <f t="shared" si="5"/>
        <v>19717747900</v>
      </c>
      <c r="AF35" s="55">
        <f t="shared" ref="AF35:AF66" si="6">G35+M35</f>
        <v>76918</v>
      </c>
    </row>
    <row r="36" spans="1:32" s="52" customFormat="1" ht="12" customHeight="1" x14ac:dyDescent="0.2">
      <c r="A36" s="17" t="s">
        <v>4</v>
      </c>
      <c r="B36" s="81">
        <v>4769</v>
      </c>
      <c r="C36" s="82">
        <v>374</v>
      </c>
      <c r="D36" s="82">
        <v>47</v>
      </c>
      <c r="E36" s="82">
        <v>2827</v>
      </c>
      <c r="F36" s="82">
        <v>204</v>
      </c>
      <c r="G36" s="145">
        <f t="shared" si="2"/>
        <v>8221</v>
      </c>
      <c r="H36" s="82">
        <v>290</v>
      </c>
      <c r="I36" s="82">
        <v>16</v>
      </c>
      <c r="J36" s="82">
        <v>12</v>
      </c>
      <c r="K36" s="82">
        <v>88</v>
      </c>
      <c r="L36" s="82">
        <v>20</v>
      </c>
      <c r="M36" s="151">
        <f t="shared" si="3"/>
        <v>426</v>
      </c>
      <c r="N36" s="40">
        <v>68461645</v>
      </c>
      <c r="O36" s="40">
        <v>13089975</v>
      </c>
      <c r="P36" s="40">
        <v>713546</v>
      </c>
      <c r="Q36" s="40">
        <v>64760890</v>
      </c>
      <c r="R36" s="40">
        <v>3922068</v>
      </c>
      <c r="S36" s="40">
        <f t="shared" si="4"/>
        <v>150948124</v>
      </c>
      <c r="T36" s="45">
        <v>1369232900</v>
      </c>
      <c r="U36" s="40">
        <v>158380000</v>
      </c>
      <c r="V36" s="40">
        <v>11686000</v>
      </c>
      <c r="W36" s="40">
        <v>1295217800</v>
      </c>
      <c r="X36" s="40">
        <v>66750000</v>
      </c>
      <c r="Y36" s="40">
        <f t="shared" si="0"/>
        <v>2901266700</v>
      </c>
      <c r="Z36" s="45">
        <v>587329400</v>
      </c>
      <c r="AA36" s="40">
        <v>48831000</v>
      </c>
      <c r="AB36" s="40">
        <v>6446000</v>
      </c>
      <c r="AC36" s="40">
        <v>900493700</v>
      </c>
      <c r="AD36" s="40">
        <v>29216000</v>
      </c>
      <c r="AE36" s="40">
        <f t="shared" si="5"/>
        <v>1572316100</v>
      </c>
      <c r="AF36" s="55">
        <f t="shared" si="6"/>
        <v>8647</v>
      </c>
    </row>
    <row r="37" spans="1:32" s="38" customFormat="1" ht="12" customHeight="1" x14ac:dyDescent="0.2">
      <c r="A37" s="13" t="s">
        <v>5</v>
      </c>
      <c r="B37" s="78">
        <v>60743</v>
      </c>
      <c r="C37" s="79">
        <v>3549</v>
      </c>
      <c r="D37" s="79">
        <v>5456</v>
      </c>
      <c r="E37" s="79">
        <v>202</v>
      </c>
      <c r="F37" s="79">
        <v>851</v>
      </c>
      <c r="G37" s="146">
        <f t="shared" si="2"/>
        <v>70801</v>
      </c>
      <c r="H37" s="79">
        <v>1461</v>
      </c>
      <c r="I37" s="79">
        <v>254</v>
      </c>
      <c r="J37" s="79">
        <v>269</v>
      </c>
      <c r="K37" s="79">
        <v>26</v>
      </c>
      <c r="L37" s="79">
        <v>20</v>
      </c>
      <c r="M37" s="149">
        <f t="shared" si="3"/>
        <v>2030</v>
      </c>
      <c r="N37" s="19">
        <v>2125780700</v>
      </c>
      <c r="O37" s="19">
        <v>282624901</v>
      </c>
      <c r="P37" s="19">
        <v>370358404</v>
      </c>
      <c r="Q37" s="19">
        <v>12012100</v>
      </c>
      <c r="R37" s="19">
        <v>65745450</v>
      </c>
      <c r="S37" s="19">
        <f t="shared" si="4"/>
        <v>2856521555</v>
      </c>
      <c r="T37" s="29">
        <v>42504743000</v>
      </c>
      <c r="U37" s="19">
        <v>4529460020</v>
      </c>
      <c r="V37" s="19">
        <v>4970570004</v>
      </c>
      <c r="W37" s="19">
        <v>228025000</v>
      </c>
      <c r="X37" s="19">
        <v>1274040000</v>
      </c>
      <c r="Y37" s="19">
        <f t="shared" si="0"/>
        <v>53506838024</v>
      </c>
      <c r="Z37" s="29">
        <v>30403116000</v>
      </c>
      <c r="AA37" s="19">
        <v>2184349020</v>
      </c>
      <c r="AB37" s="19">
        <v>2552513004</v>
      </c>
      <c r="AC37" s="19">
        <v>190850000</v>
      </c>
      <c r="AD37" s="19">
        <v>1073419000</v>
      </c>
      <c r="AE37" s="19">
        <f t="shared" si="5"/>
        <v>36404247024</v>
      </c>
      <c r="AF37" s="55">
        <f t="shared" si="6"/>
        <v>72831</v>
      </c>
    </row>
    <row r="38" spans="1:32" s="52" customFormat="1" ht="12" customHeight="1" x14ac:dyDescent="0.2">
      <c r="A38" s="17" t="s">
        <v>6</v>
      </c>
      <c r="B38" s="80">
        <v>57795</v>
      </c>
      <c r="C38" s="60">
        <v>2358</v>
      </c>
      <c r="D38" s="60">
        <v>3378</v>
      </c>
      <c r="E38" s="60">
        <v>4</v>
      </c>
      <c r="F38" s="60">
        <v>739</v>
      </c>
      <c r="G38" s="145">
        <f t="shared" si="2"/>
        <v>64274</v>
      </c>
      <c r="H38" s="60">
        <v>1191</v>
      </c>
      <c r="I38" s="60">
        <v>39</v>
      </c>
      <c r="J38" s="60">
        <v>104</v>
      </c>
      <c r="K38" s="60">
        <v>0</v>
      </c>
      <c r="L38" s="60">
        <v>44</v>
      </c>
      <c r="M38" s="150">
        <f t="shared" si="3"/>
        <v>1378</v>
      </c>
      <c r="N38" s="18">
        <v>1767697200</v>
      </c>
      <c r="O38" s="18">
        <v>191899850</v>
      </c>
      <c r="P38" s="18">
        <v>271785950</v>
      </c>
      <c r="Q38" s="18">
        <v>182750</v>
      </c>
      <c r="R38" s="18">
        <v>21699400</v>
      </c>
      <c r="S38" s="18">
        <f t="shared" si="4"/>
        <v>2253265150</v>
      </c>
      <c r="T38" s="33">
        <v>35281239000</v>
      </c>
      <c r="U38" s="18">
        <v>2767348000</v>
      </c>
      <c r="V38" s="18">
        <v>3197201000</v>
      </c>
      <c r="W38" s="18">
        <v>3655000</v>
      </c>
      <c r="X38" s="18">
        <v>375009000</v>
      </c>
      <c r="Y38" s="18">
        <f t="shared" si="0"/>
        <v>41624452000</v>
      </c>
      <c r="Z38" s="33">
        <v>25132596000</v>
      </c>
      <c r="AA38" s="18">
        <v>972029000</v>
      </c>
      <c r="AB38" s="18">
        <v>1722295000</v>
      </c>
      <c r="AC38" s="18">
        <v>3655000</v>
      </c>
      <c r="AD38" s="18">
        <v>317367000</v>
      </c>
      <c r="AE38" s="18">
        <f t="shared" si="5"/>
        <v>28147942000</v>
      </c>
      <c r="AF38" s="55">
        <f t="shared" si="6"/>
        <v>65652</v>
      </c>
    </row>
    <row r="39" spans="1:32" s="38" customFormat="1" ht="12" customHeight="1" x14ac:dyDescent="0.2">
      <c r="A39" s="13" t="s">
        <v>34</v>
      </c>
      <c r="B39" s="78">
        <v>32836</v>
      </c>
      <c r="C39" s="79">
        <v>1572</v>
      </c>
      <c r="D39" s="79">
        <v>895</v>
      </c>
      <c r="E39" s="79">
        <v>653</v>
      </c>
      <c r="F39" s="79">
        <v>595</v>
      </c>
      <c r="G39" s="146">
        <f t="shared" si="2"/>
        <v>36551</v>
      </c>
      <c r="H39" s="79">
        <v>1438</v>
      </c>
      <c r="I39" s="79">
        <v>83</v>
      </c>
      <c r="J39" s="79">
        <v>199</v>
      </c>
      <c r="K39" s="79">
        <v>433</v>
      </c>
      <c r="L39" s="79">
        <v>78</v>
      </c>
      <c r="M39" s="149">
        <f t="shared" si="3"/>
        <v>2231</v>
      </c>
      <c r="N39" s="19">
        <v>418478000</v>
      </c>
      <c r="O39" s="19">
        <v>96846350</v>
      </c>
      <c r="P39" s="19">
        <v>521070950</v>
      </c>
      <c r="Q39" s="19">
        <v>35235250</v>
      </c>
      <c r="R39" s="19">
        <v>43661350</v>
      </c>
      <c r="S39" s="19">
        <f t="shared" si="4"/>
        <v>1115291900</v>
      </c>
      <c r="T39" s="29">
        <v>8327009000</v>
      </c>
      <c r="U39" s="19">
        <v>1197299000</v>
      </c>
      <c r="V39" s="19">
        <v>4918067000</v>
      </c>
      <c r="W39" s="19">
        <v>704705000</v>
      </c>
      <c r="X39" s="19">
        <v>615918000</v>
      </c>
      <c r="Y39" s="19">
        <f t="shared" si="0"/>
        <v>15762998000</v>
      </c>
      <c r="Z39" s="29">
        <v>3856157000</v>
      </c>
      <c r="AA39" s="19">
        <v>419910000</v>
      </c>
      <c r="AB39" s="19">
        <v>253787000</v>
      </c>
      <c r="AC39" s="19">
        <v>570853000</v>
      </c>
      <c r="AD39" s="19">
        <v>219518000</v>
      </c>
      <c r="AE39" s="19">
        <f t="shared" si="5"/>
        <v>5320225000</v>
      </c>
      <c r="AF39" s="55">
        <f t="shared" si="6"/>
        <v>38782</v>
      </c>
    </row>
    <row r="40" spans="1:32" s="52" customFormat="1" ht="12" customHeight="1" x14ac:dyDescent="0.2">
      <c r="A40" s="17" t="s">
        <v>7</v>
      </c>
      <c r="B40" s="81">
        <v>2504</v>
      </c>
      <c r="C40" s="82">
        <v>267</v>
      </c>
      <c r="D40" s="82">
        <v>0</v>
      </c>
      <c r="E40" s="82">
        <v>4552</v>
      </c>
      <c r="F40" s="82">
        <v>236</v>
      </c>
      <c r="G40" s="145">
        <f t="shared" si="2"/>
        <v>7559</v>
      </c>
      <c r="H40" s="82">
        <v>248</v>
      </c>
      <c r="I40" s="82">
        <v>10</v>
      </c>
      <c r="J40" s="82">
        <v>0</v>
      </c>
      <c r="K40" s="82">
        <v>117</v>
      </c>
      <c r="L40" s="82">
        <v>79</v>
      </c>
      <c r="M40" s="151">
        <f t="shared" si="3"/>
        <v>454</v>
      </c>
      <c r="N40" s="40">
        <v>16481020</v>
      </c>
      <c r="O40" s="40">
        <v>9051438</v>
      </c>
      <c r="P40" s="40">
        <v>0</v>
      </c>
      <c r="Q40" s="40">
        <v>63499545</v>
      </c>
      <c r="R40" s="40">
        <v>4000055</v>
      </c>
      <c r="S40" s="40">
        <f t="shared" si="4"/>
        <v>93032058</v>
      </c>
      <c r="T40" s="45">
        <v>329620400</v>
      </c>
      <c r="U40" s="40">
        <v>129226900</v>
      </c>
      <c r="V40" s="40">
        <v>0</v>
      </c>
      <c r="W40" s="40">
        <v>1269990900</v>
      </c>
      <c r="X40" s="40">
        <v>78733100</v>
      </c>
      <c r="Y40" s="40">
        <f t="shared" si="0"/>
        <v>1807571300</v>
      </c>
      <c r="Z40" s="45">
        <v>99731700</v>
      </c>
      <c r="AA40" s="40">
        <v>25952900</v>
      </c>
      <c r="AB40" s="40">
        <v>0</v>
      </c>
      <c r="AC40" s="40">
        <v>980610500</v>
      </c>
      <c r="AD40" s="40">
        <v>34022900</v>
      </c>
      <c r="AE40" s="40">
        <f t="shared" si="5"/>
        <v>1140318000</v>
      </c>
      <c r="AF40" s="55">
        <f t="shared" si="6"/>
        <v>8013</v>
      </c>
    </row>
    <row r="41" spans="1:32" s="38" customFormat="1" ht="12" customHeight="1" x14ac:dyDescent="0.2">
      <c r="A41" s="13" t="s">
        <v>8</v>
      </c>
      <c r="B41" s="78">
        <v>17425</v>
      </c>
      <c r="C41" s="79">
        <v>740</v>
      </c>
      <c r="D41" s="79">
        <v>386</v>
      </c>
      <c r="E41" s="79">
        <v>1519</v>
      </c>
      <c r="F41" s="79">
        <v>341</v>
      </c>
      <c r="G41" s="146">
        <f t="shared" si="2"/>
        <v>20411</v>
      </c>
      <c r="H41" s="79">
        <v>1578</v>
      </c>
      <c r="I41" s="79">
        <v>43</v>
      </c>
      <c r="J41" s="79">
        <v>65</v>
      </c>
      <c r="K41" s="79">
        <v>57</v>
      </c>
      <c r="L41" s="79">
        <v>94</v>
      </c>
      <c r="M41" s="149">
        <f t="shared" si="3"/>
        <v>1837</v>
      </c>
      <c r="N41" s="19">
        <v>470160690</v>
      </c>
      <c r="O41" s="19">
        <v>33082650</v>
      </c>
      <c r="P41" s="19">
        <v>11247350</v>
      </c>
      <c r="Q41" s="19">
        <v>75106250</v>
      </c>
      <c r="R41" s="19">
        <v>11598190</v>
      </c>
      <c r="S41" s="19">
        <f t="shared" si="4"/>
        <v>601195130</v>
      </c>
      <c r="T41" s="29">
        <v>9390284800</v>
      </c>
      <c r="U41" s="19">
        <v>471871000</v>
      </c>
      <c r="V41" s="19">
        <v>169008000</v>
      </c>
      <c r="W41" s="19">
        <v>1502125000</v>
      </c>
      <c r="X41" s="19">
        <v>226365800</v>
      </c>
      <c r="Y41" s="19">
        <f t="shared" si="0"/>
        <v>11759654600</v>
      </c>
      <c r="Z41" s="29">
        <v>5428691800</v>
      </c>
      <c r="AA41" s="19">
        <v>204798000</v>
      </c>
      <c r="AB41" s="19">
        <v>105195000</v>
      </c>
      <c r="AC41" s="19">
        <v>1126990000</v>
      </c>
      <c r="AD41" s="19">
        <v>98583800</v>
      </c>
      <c r="AE41" s="19">
        <f t="shared" si="5"/>
        <v>6964258600</v>
      </c>
      <c r="AF41" s="55">
        <f t="shared" si="6"/>
        <v>22248</v>
      </c>
    </row>
    <row r="42" spans="1:32" s="52" customFormat="1" ht="12" customHeight="1" x14ac:dyDescent="0.2">
      <c r="A42" s="17" t="s">
        <v>9</v>
      </c>
      <c r="B42" s="80">
        <v>44234</v>
      </c>
      <c r="C42" s="60">
        <v>1817</v>
      </c>
      <c r="D42" s="60">
        <v>194</v>
      </c>
      <c r="E42" s="60">
        <v>7</v>
      </c>
      <c r="F42" s="60">
        <v>476</v>
      </c>
      <c r="G42" s="145">
        <f t="shared" si="2"/>
        <v>46728</v>
      </c>
      <c r="H42" s="60">
        <v>975</v>
      </c>
      <c r="I42" s="60">
        <v>14</v>
      </c>
      <c r="J42" s="60">
        <v>4</v>
      </c>
      <c r="K42" s="60">
        <v>1</v>
      </c>
      <c r="L42" s="60">
        <v>49</v>
      </c>
      <c r="M42" s="150">
        <f t="shared" si="3"/>
        <v>1043</v>
      </c>
      <c r="N42" s="18">
        <v>2180709710</v>
      </c>
      <c r="O42" s="18">
        <v>193116005</v>
      </c>
      <c r="P42" s="18">
        <v>12043000</v>
      </c>
      <c r="Q42" s="18">
        <v>751250</v>
      </c>
      <c r="R42" s="18">
        <v>22786050</v>
      </c>
      <c r="S42" s="18">
        <f t="shared" si="4"/>
        <v>2409406015</v>
      </c>
      <c r="T42" s="33">
        <v>43614030000</v>
      </c>
      <c r="U42" s="18">
        <v>3136984750</v>
      </c>
      <c r="V42" s="18">
        <v>198048000</v>
      </c>
      <c r="W42" s="18">
        <v>15025000</v>
      </c>
      <c r="X42" s="18">
        <v>418450000</v>
      </c>
      <c r="Y42" s="18">
        <f t="shared" si="0"/>
        <v>47382537750</v>
      </c>
      <c r="Z42" s="33">
        <v>33431455000</v>
      </c>
      <c r="AA42" s="18">
        <v>1152430770</v>
      </c>
      <c r="AB42" s="18">
        <v>151683000</v>
      </c>
      <c r="AC42" s="18">
        <v>13075000</v>
      </c>
      <c r="AD42" s="18">
        <v>343204000</v>
      </c>
      <c r="AE42" s="18">
        <f t="shared" si="5"/>
        <v>35091847770</v>
      </c>
      <c r="AF42" s="55">
        <f t="shared" si="6"/>
        <v>47771</v>
      </c>
    </row>
    <row r="43" spans="1:32" s="38" customFormat="1" ht="12" customHeight="1" x14ac:dyDescent="0.2">
      <c r="A43" s="13" t="s">
        <v>10</v>
      </c>
      <c r="B43" s="78">
        <v>3606</v>
      </c>
      <c r="C43" s="79">
        <v>331</v>
      </c>
      <c r="D43" s="79">
        <v>39</v>
      </c>
      <c r="E43" s="79">
        <v>2948</v>
      </c>
      <c r="F43" s="79">
        <v>89</v>
      </c>
      <c r="G43" s="146">
        <f t="shared" si="2"/>
        <v>7013</v>
      </c>
      <c r="H43" s="168">
        <v>433</v>
      </c>
      <c r="I43">
        <v>13</v>
      </c>
      <c r="J43">
        <v>8</v>
      </c>
      <c r="K43">
        <v>48</v>
      </c>
      <c r="L43">
        <v>61</v>
      </c>
      <c r="M43" s="160">
        <f t="shared" si="3"/>
        <v>563</v>
      </c>
      <c r="N43" s="19">
        <v>59570700</v>
      </c>
      <c r="O43" s="19">
        <v>14203418</v>
      </c>
      <c r="P43" s="19">
        <v>1585190</v>
      </c>
      <c r="Q43" s="19">
        <v>83801150</v>
      </c>
      <c r="R43" s="19">
        <v>3574523</v>
      </c>
      <c r="S43" s="19">
        <f t="shared" si="4"/>
        <v>162734981</v>
      </c>
      <c r="T43" s="29">
        <v>1191414000</v>
      </c>
      <c r="U43" s="19">
        <v>183047000</v>
      </c>
      <c r="V43" s="19">
        <v>20342000</v>
      </c>
      <c r="W43" s="19">
        <v>1676023000</v>
      </c>
      <c r="X43" s="19">
        <v>66233500</v>
      </c>
      <c r="Y43" s="19">
        <f t="shared" si="0"/>
        <v>3137059500</v>
      </c>
      <c r="Z43" s="29">
        <v>522937200</v>
      </c>
      <c r="AA43" s="19">
        <v>68867000</v>
      </c>
      <c r="AB43" s="19">
        <v>12444000</v>
      </c>
      <c r="AC43" s="19">
        <v>1085677000</v>
      </c>
      <c r="AD43" s="19">
        <v>31694300</v>
      </c>
      <c r="AE43" s="19">
        <f t="shared" si="5"/>
        <v>1721619500</v>
      </c>
      <c r="AF43" s="55">
        <f t="shared" si="6"/>
        <v>7576</v>
      </c>
    </row>
    <row r="44" spans="1:32" s="52" customFormat="1" ht="12" customHeight="1" x14ac:dyDescent="0.2">
      <c r="A44" s="17" t="s">
        <v>11</v>
      </c>
      <c r="B44" s="80">
        <v>31715</v>
      </c>
      <c r="C44" s="60">
        <v>4991</v>
      </c>
      <c r="D44" s="60">
        <v>1070</v>
      </c>
      <c r="E44" s="60">
        <v>0</v>
      </c>
      <c r="F44" s="60">
        <v>456</v>
      </c>
      <c r="G44" s="145">
        <f t="shared" si="2"/>
        <v>38232</v>
      </c>
      <c r="H44" s="60">
        <v>493</v>
      </c>
      <c r="I44" s="60">
        <v>144</v>
      </c>
      <c r="J44" s="60">
        <v>118</v>
      </c>
      <c r="K44" s="60">
        <v>0</v>
      </c>
      <c r="L44" s="60">
        <v>24</v>
      </c>
      <c r="M44" s="150">
        <f t="shared" si="3"/>
        <v>779</v>
      </c>
      <c r="N44" s="18">
        <v>1004153350</v>
      </c>
      <c r="O44" s="18">
        <v>292440545</v>
      </c>
      <c r="P44" s="18">
        <v>108267102</v>
      </c>
      <c r="Q44" s="18">
        <v>0</v>
      </c>
      <c r="R44" s="18">
        <v>59835400</v>
      </c>
      <c r="S44" s="18">
        <f t="shared" si="4"/>
        <v>1464696397</v>
      </c>
      <c r="T44" s="33">
        <v>20083065000</v>
      </c>
      <c r="U44" s="18">
        <v>4957972000</v>
      </c>
      <c r="V44" s="18">
        <v>1421941752</v>
      </c>
      <c r="W44" s="18">
        <v>0</v>
      </c>
      <c r="X44" s="18">
        <v>1152217000</v>
      </c>
      <c r="Y44" s="18">
        <f t="shared" si="0"/>
        <v>27615195752</v>
      </c>
      <c r="Z44" s="33">
        <v>13631425000</v>
      </c>
      <c r="AA44" s="18">
        <v>1735001000</v>
      </c>
      <c r="AB44" s="18">
        <v>805930002</v>
      </c>
      <c r="AC44" s="18">
        <v>0</v>
      </c>
      <c r="AD44" s="18">
        <v>901576900</v>
      </c>
      <c r="AE44" s="18">
        <f t="shared" si="5"/>
        <v>17073932902</v>
      </c>
      <c r="AF44" s="55">
        <f t="shared" si="6"/>
        <v>39011</v>
      </c>
    </row>
    <row r="45" spans="1:32" s="38" customFormat="1" ht="12" customHeight="1" x14ac:dyDescent="0.2">
      <c r="A45" s="13" t="s">
        <v>12</v>
      </c>
      <c r="B45" s="72">
        <v>41214</v>
      </c>
      <c r="C45" s="56">
        <v>1985</v>
      </c>
      <c r="D45" s="56">
        <v>1839</v>
      </c>
      <c r="E45" s="56">
        <v>0</v>
      </c>
      <c r="F45" s="56">
        <v>423</v>
      </c>
      <c r="G45" s="146">
        <f t="shared" si="2"/>
        <v>45461</v>
      </c>
      <c r="H45" s="56">
        <v>3570</v>
      </c>
      <c r="I45" s="56">
        <v>74</v>
      </c>
      <c r="J45" s="56">
        <v>101</v>
      </c>
      <c r="K45" s="56">
        <v>0</v>
      </c>
      <c r="L45" s="56">
        <v>49</v>
      </c>
      <c r="M45" s="157">
        <f t="shared" si="3"/>
        <v>3794</v>
      </c>
      <c r="N45" s="42">
        <v>1382512600</v>
      </c>
      <c r="O45" s="42">
        <v>163055700</v>
      </c>
      <c r="P45" s="42">
        <v>118002714</v>
      </c>
      <c r="Q45" s="42">
        <v>0</v>
      </c>
      <c r="R45" s="42">
        <v>56082300</v>
      </c>
      <c r="S45" s="42">
        <f t="shared" si="4"/>
        <v>1719653314</v>
      </c>
      <c r="T45" s="47">
        <v>27566300000</v>
      </c>
      <c r="U45" s="42">
        <v>2500175000</v>
      </c>
      <c r="V45" s="42">
        <v>1501171291</v>
      </c>
      <c r="W45" s="42">
        <v>0</v>
      </c>
      <c r="X45" s="42">
        <v>1096048500</v>
      </c>
      <c r="Y45" s="42">
        <f t="shared" si="0"/>
        <v>32663694791</v>
      </c>
      <c r="Z45" s="47">
        <v>19658540000</v>
      </c>
      <c r="AA45" s="42">
        <v>1005744000</v>
      </c>
      <c r="AB45" s="42">
        <v>867954000</v>
      </c>
      <c r="AC45" s="42">
        <v>0</v>
      </c>
      <c r="AD45" s="42">
        <v>1026803500</v>
      </c>
      <c r="AE45" s="42">
        <f t="shared" si="5"/>
        <v>22559041500</v>
      </c>
      <c r="AF45" s="55">
        <f t="shared" si="6"/>
        <v>49255</v>
      </c>
    </row>
    <row r="46" spans="1:32" s="114" customFormat="1" ht="12" customHeight="1" x14ac:dyDescent="0.2">
      <c r="A46" s="17" t="s">
        <v>91</v>
      </c>
      <c r="B46" s="133">
        <v>76319</v>
      </c>
      <c r="C46" s="134">
        <v>21564</v>
      </c>
      <c r="D46" s="134">
        <v>0</v>
      </c>
      <c r="E46" s="134">
        <v>0</v>
      </c>
      <c r="F46" s="134">
        <f>42+795</f>
        <v>837</v>
      </c>
      <c r="G46" s="145">
        <f t="shared" si="2"/>
        <v>98720</v>
      </c>
      <c r="H46" s="134">
        <v>114</v>
      </c>
      <c r="I46" s="134">
        <v>136</v>
      </c>
      <c r="J46" s="134">
        <v>0</v>
      </c>
      <c r="K46" s="134">
        <v>0</v>
      </c>
      <c r="L46" s="134">
        <v>36</v>
      </c>
      <c r="M46" s="158">
        <f t="shared" si="3"/>
        <v>286</v>
      </c>
      <c r="N46" s="136">
        <v>2215887515</v>
      </c>
      <c r="O46" s="136">
        <v>3656115007</v>
      </c>
      <c r="P46" s="136">
        <v>0</v>
      </c>
      <c r="Q46" s="136">
        <v>0</v>
      </c>
      <c r="R46" s="136">
        <v>551673542</v>
      </c>
      <c r="S46" s="136">
        <f t="shared" si="4"/>
        <v>6423676064</v>
      </c>
      <c r="T46" s="135">
        <v>44317750300</v>
      </c>
      <c r="U46" s="136">
        <v>55162325058</v>
      </c>
      <c r="V46" s="136">
        <v>0</v>
      </c>
      <c r="W46" s="136">
        <v>0</v>
      </c>
      <c r="X46" s="136">
        <v>8601698621</v>
      </c>
      <c r="Y46" s="136">
        <f t="shared" si="0"/>
        <v>108081773979</v>
      </c>
      <c r="Z46" s="135">
        <v>14517595685</v>
      </c>
      <c r="AA46" s="136">
        <v>20418851374</v>
      </c>
      <c r="AB46" s="136">
        <v>0</v>
      </c>
      <c r="AC46" s="136">
        <v>0</v>
      </c>
      <c r="AD46" s="136">
        <v>4721232113</v>
      </c>
      <c r="AE46" s="136">
        <f t="shared" si="5"/>
        <v>39657679172</v>
      </c>
      <c r="AF46" s="88">
        <f t="shared" si="6"/>
        <v>99006</v>
      </c>
    </row>
    <row r="47" spans="1:32" s="38" customFormat="1" ht="12" customHeight="1" x14ac:dyDescent="0.2">
      <c r="A47" s="13" t="s">
        <v>13</v>
      </c>
      <c r="B47" s="78">
        <v>44200</v>
      </c>
      <c r="C47" s="79">
        <v>968</v>
      </c>
      <c r="D47" s="79">
        <v>788</v>
      </c>
      <c r="E47" s="79">
        <v>1185</v>
      </c>
      <c r="F47" s="79">
        <v>410</v>
      </c>
      <c r="G47" s="146">
        <f t="shared" si="2"/>
        <v>47551</v>
      </c>
      <c r="H47" s="79">
        <v>3574</v>
      </c>
      <c r="I47" s="79">
        <v>18</v>
      </c>
      <c r="J47" s="79">
        <v>578</v>
      </c>
      <c r="K47" s="79">
        <v>320</v>
      </c>
      <c r="L47" s="79">
        <v>72</v>
      </c>
      <c r="M47" s="149">
        <f t="shared" si="3"/>
        <v>4562</v>
      </c>
      <c r="N47" s="19">
        <v>917919305</v>
      </c>
      <c r="O47" s="19">
        <v>82142150</v>
      </c>
      <c r="P47" s="19">
        <v>70105095</v>
      </c>
      <c r="Q47" s="19">
        <v>137605900</v>
      </c>
      <c r="R47" s="19">
        <v>24722300</v>
      </c>
      <c r="S47" s="19">
        <f t="shared" si="4"/>
        <v>1232494750</v>
      </c>
      <c r="T47" s="29">
        <v>18358386100</v>
      </c>
      <c r="U47" s="19">
        <v>1082936000</v>
      </c>
      <c r="V47" s="19">
        <v>995325900</v>
      </c>
      <c r="W47" s="19">
        <v>2752118000</v>
      </c>
      <c r="X47" s="19">
        <v>479674000</v>
      </c>
      <c r="Y47" s="19">
        <f t="shared" si="0"/>
        <v>23668440000</v>
      </c>
      <c r="Z47" s="29">
        <v>10648639500</v>
      </c>
      <c r="AA47" s="19">
        <v>322325000</v>
      </c>
      <c r="AB47" s="19">
        <v>523827500</v>
      </c>
      <c r="AC47" s="19">
        <v>2509123000</v>
      </c>
      <c r="AD47" s="19">
        <v>332242000</v>
      </c>
      <c r="AE47" s="19">
        <f t="shared" si="5"/>
        <v>14336157000</v>
      </c>
      <c r="AF47" s="55">
        <f t="shared" si="6"/>
        <v>52113</v>
      </c>
    </row>
    <row r="48" spans="1:32" s="52" customFormat="1" ht="12" customHeight="1" x14ac:dyDescent="0.2">
      <c r="A48" s="17" t="s">
        <v>14</v>
      </c>
      <c r="B48" s="80">
        <v>19864</v>
      </c>
      <c r="C48" s="60">
        <v>2782</v>
      </c>
      <c r="D48" s="60">
        <v>431</v>
      </c>
      <c r="E48" s="60">
        <v>4027</v>
      </c>
      <c r="F48" s="60">
        <v>268</v>
      </c>
      <c r="G48" s="145">
        <f t="shared" si="2"/>
        <v>27372</v>
      </c>
      <c r="H48" s="60">
        <v>990</v>
      </c>
      <c r="I48" s="60">
        <v>113</v>
      </c>
      <c r="J48" s="60">
        <v>71</v>
      </c>
      <c r="K48" s="60">
        <v>139</v>
      </c>
      <c r="L48" s="60">
        <v>21</v>
      </c>
      <c r="M48" s="150">
        <f t="shared" si="3"/>
        <v>1334</v>
      </c>
      <c r="N48" s="18">
        <v>237741240</v>
      </c>
      <c r="O48" s="18">
        <v>108096631</v>
      </c>
      <c r="P48" s="18">
        <v>33642925</v>
      </c>
      <c r="Q48" s="18">
        <v>74004075</v>
      </c>
      <c r="R48" s="18">
        <v>11090205</v>
      </c>
      <c r="S48" s="18">
        <f t="shared" si="4"/>
        <v>464575076</v>
      </c>
      <c r="T48" s="33">
        <v>4754824800</v>
      </c>
      <c r="U48" s="18">
        <v>1274638000</v>
      </c>
      <c r="V48" s="18">
        <v>354549500</v>
      </c>
      <c r="W48" s="18">
        <v>1480081500</v>
      </c>
      <c r="X48" s="18">
        <v>161995500</v>
      </c>
      <c r="Y48" s="18">
        <f t="shared" si="0"/>
        <v>8026089300</v>
      </c>
      <c r="Z48" s="33">
        <v>1823109900</v>
      </c>
      <c r="AA48" s="18">
        <v>422560400</v>
      </c>
      <c r="AB48" s="18">
        <v>127118000</v>
      </c>
      <c r="AC48" s="18">
        <v>1008155500</v>
      </c>
      <c r="AD48" s="18">
        <v>53025400</v>
      </c>
      <c r="AE48" s="18">
        <f t="shared" si="5"/>
        <v>3433969200</v>
      </c>
      <c r="AF48" s="55">
        <f t="shared" si="6"/>
        <v>28706</v>
      </c>
    </row>
    <row r="49" spans="1:32" s="38" customFormat="1" ht="12" customHeight="1" x14ac:dyDescent="0.2">
      <c r="A49" s="13" t="s">
        <v>15</v>
      </c>
      <c r="B49" s="95">
        <v>12787</v>
      </c>
      <c r="C49" s="96">
        <v>665</v>
      </c>
      <c r="D49" s="96">
        <v>249</v>
      </c>
      <c r="E49" s="96">
        <v>2646</v>
      </c>
      <c r="F49" s="96">
        <v>500</v>
      </c>
      <c r="G49" s="146">
        <f t="shared" si="2"/>
        <v>16847</v>
      </c>
      <c r="H49" s="96">
        <v>1375</v>
      </c>
      <c r="I49" s="96">
        <v>76</v>
      </c>
      <c r="J49" s="96">
        <v>58</v>
      </c>
      <c r="K49" s="96">
        <v>1006</v>
      </c>
      <c r="L49" s="96">
        <v>35</v>
      </c>
      <c r="M49" s="161">
        <f t="shared" si="3"/>
        <v>2550</v>
      </c>
      <c r="N49" s="43">
        <v>227254350</v>
      </c>
      <c r="O49" s="43">
        <v>28356550</v>
      </c>
      <c r="P49" s="43">
        <v>7486420</v>
      </c>
      <c r="Q49" s="43">
        <v>108623950</v>
      </c>
      <c r="R49" s="43">
        <v>10606140</v>
      </c>
      <c r="S49" s="43">
        <f t="shared" si="4"/>
        <v>382327410</v>
      </c>
      <c r="T49" s="48">
        <v>4544784000</v>
      </c>
      <c r="U49" s="43">
        <v>364188281</v>
      </c>
      <c r="V49" s="43">
        <v>98956000</v>
      </c>
      <c r="W49" s="43">
        <v>2172479000</v>
      </c>
      <c r="X49" s="43">
        <v>177203000</v>
      </c>
      <c r="Y49" s="43">
        <f t="shared" si="0"/>
        <v>7357610281</v>
      </c>
      <c r="Z49" s="48">
        <v>2343878867</v>
      </c>
      <c r="AA49" s="43">
        <v>152097268</v>
      </c>
      <c r="AB49" s="43">
        <v>60409044</v>
      </c>
      <c r="AC49" s="43">
        <v>1641596638</v>
      </c>
      <c r="AD49" s="43">
        <v>88189460</v>
      </c>
      <c r="AE49" s="43">
        <f t="shared" si="5"/>
        <v>4286171277</v>
      </c>
      <c r="AF49" s="55">
        <f t="shared" si="6"/>
        <v>19397</v>
      </c>
    </row>
    <row r="50" spans="1:32" s="52" customFormat="1" ht="12" customHeight="1" x14ac:dyDescent="0.2">
      <c r="A50" s="17" t="s">
        <v>16</v>
      </c>
      <c r="B50" s="81">
        <v>10048</v>
      </c>
      <c r="C50" s="82">
        <v>839</v>
      </c>
      <c r="D50" s="82">
        <v>315</v>
      </c>
      <c r="E50" s="82">
        <v>5057</v>
      </c>
      <c r="F50" s="82">
        <v>360</v>
      </c>
      <c r="G50" s="145">
        <f t="shared" si="2"/>
        <v>16619</v>
      </c>
      <c r="H50" s="82">
        <v>909</v>
      </c>
      <c r="I50" s="82">
        <v>68</v>
      </c>
      <c r="J50" s="82">
        <v>71</v>
      </c>
      <c r="K50" s="82">
        <v>43</v>
      </c>
      <c r="L50" s="82">
        <v>185</v>
      </c>
      <c r="M50" s="151">
        <f t="shared" si="3"/>
        <v>1276</v>
      </c>
      <c r="N50" s="40">
        <v>142694650</v>
      </c>
      <c r="O50" s="40">
        <v>41213936</v>
      </c>
      <c r="P50" s="40">
        <v>9773079</v>
      </c>
      <c r="Q50" s="40">
        <v>95501900</v>
      </c>
      <c r="R50" s="40">
        <v>9214209</v>
      </c>
      <c r="S50" s="40">
        <f t="shared" si="4"/>
        <v>298397774</v>
      </c>
      <c r="T50" s="45">
        <v>2853893000</v>
      </c>
      <c r="U50" s="40">
        <v>473443200</v>
      </c>
      <c r="V50" s="40">
        <v>121880000</v>
      </c>
      <c r="W50" s="40">
        <v>1910038000</v>
      </c>
      <c r="X50" s="40">
        <v>173857300</v>
      </c>
      <c r="Y50" s="40">
        <f t="shared" si="0"/>
        <v>5533111500</v>
      </c>
      <c r="Z50" s="45">
        <v>1178243000</v>
      </c>
      <c r="AA50" s="40">
        <v>132596300</v>
      </c>
      <c r="AB50" s="40">
        <v>62538000</v>
      </c>
      <c r="AC50" s="40">
        <v>1222778800</v>
      </c>
      <c r="AD50" s="40">
        <v>56001800</v>
      </c>
      <c r="AE50" s="40">
        <f t="shared" si="5"/>
        <v>2652157900</v>
      </c>
      <c r="AF50" s="55">
        <f t="shared" si="6"/>
        <v>17895</v>
      </c>
    </row>
    <row r="51" spans="1:32" s="38" customFormat="1" ht="12" customHeight="1" x14ac:dyDescent="0.2">
      <c r="A51" s="13" t="s">
        <v>17</v>
      </c>
      <c r="B51" s="78">
        <v>70116</v>
      </c>
      <c r="C51" s="79">
        <v>3833</v>
      </c>
      <c r="D51" s="79">
        <v>2485</v>
      </c>
      <c r="E51" s="79">
        <v>7</v>
      </c>
      <c r="F51" s="79">
        <v>436</v>
      </c>
      <c r="G51" s="146">
        <f t="shared" si="2"/>
        <v>76877</v>
      </c>
      <c r="H51" s="79">
        <v>995</v>
      </c>
      <c r="I51" s="79">
        <v>44</v>
      </c>
      <c r="J51" s="79">
        <v>42</v>
      </c>
      <c r="K51" s="79">
        <v>0</v>
      </c>
      <c r="L51" s="79">
        <v>401</v>
      </c>
      <c r="M51" s="149">
        <f t="shared" si="3"/>
        <v>1482</v>
      </c>
      <c r="N51" s="19">
        <v>3201692700</v>
      </c>
      <c r="O51" s="19">
        <v>321776800</v>
      </c>
      <c r="P51" s="19">
        <v>252539440</v>
      </c>
      <c r="Q51" s="19">
        <v>650000</v>
      </c>
      <c r="R51" s="19">
        <v>195789050</v>
      </c>
      <c r="S51" s="19">
        <f t="shared" si="4"/>
        <v>3972447990</v>
      </c>
      <c r="T51" s="29">
        <v>63953692000</v>
      </c>
      <c r="U51" s="19">
        <v>4703984000</v>
      </c>
      <c r="V51" s="19">
        <v>3283711000</v>
      </c>
      <c r="W51" s="19">
        <v>13000000</v>
      </c>
      <c r="X51" s="19">
        <v>3604108000</v>
      </c>
      <c r="Y51" s="19">
        <f t="shared" si="0"/>
        <v>75558495000</v>
      </c>
      <c r="Z51" s="29">
        <v>51833638000</v>
      </c>
      <c r="AA51" s="19">
        <v>2361988000</v>
      </c>
      <c r="AB51" s="19">
        <v>1825889500</v>
      </c>
      <c r="AC51" s="19">
        <v>13000000</v>
      </c>
      <c r="AD51" s="19">
        <v>3342709000</v>
      </c>
      <c r="AE51" s="19">
        <f t="shared" si="5"/>
        <v>59377224500</v>
      </c>
      <c r="AF51" s="55">
        <f t="shared" si="6"/>
        <v>78359</v>
      </c>
    </row>
    <row r="52" spans="1:32" s="52" customFormat="1" ht="12" customHeight="1" x14ac:dyDescent="0.2">
      <c r="A52" s="17" t="s">
        <v>18</v>
      </c>
      <c r="B52" s="80">
        <v>49634</v>
      </c>
      <c r="C52" s="60">
        <v>2818</v>
      </c>
      <c r="D52" s="60">
        <v>600</v>
      </c>
      <c r="E52" s="60">
        <v>0</v>
      </c>
      <c r="F52" s="60">
        <v>579</v>
      </c>
      <c r="G52" s="145">
        <f t="shared" si="2"/>
        <v>53631</v>
      </c>
      <c r="H52" s="60">
        <v>882</v>
      </c>
      <c r="I52" s="60">
        <v>36</v>
      </c>
      <c r="J52" s="60">
        <v>0</v>
      </c>
      <c r="K52" s="60">
        <v>0</v>
      </c>
      <c r="L52" s="60">
        <v>7</v>
      </c>
      <c r="M52" s="150">
        <f t="shared" si="3"/>
        <v>925</v>
      </c>
      <c r="N52" s="18">
        <v>1857417000</v>
      </c>
      <c r="O52" s="18">
        <v>190013800</v>
      </c>
      <c r="P52" s="18">
        <v>25992900</v>
      </c>
      <c r="Q52" s="18"/>
      <c r="R52" s="18">
        <v>93675000</v>
      </c>
      <c r="S52" s="18">
        <f t="shared" si="4"/>
        <v>2167098700</v>
      </c>
      <c r="T52" s="33">
        <v>37113982000</v>
      </c>
      <c r="U52" s="18">
        <v>3228416000</v>
      </c>
      <c r="V52" s="18">
        <v>456960000</v>
      </c>
      <c r="W52" s="18"/>
      <c r="X52" s="18">
        <v>1857964000</v>
      </c>
      <c r="Y52" s="18">
        <f t="shared" si="0"/>
        <v>42657322000</v>
      </c>
      <c r="Z52" s="33">
        <v>26692415500</v>
      </c>
      <c r="AA52" s="18">
        <v>1994344800</v>
      </c>
      <c r="AB52" s="18">
        <v>334758500</v>
      </c>
      <c r="AC52" s="18"/>
      <c r="AD52" s="18">
        <v>1322964500</v>
      </c>
      <c r="AE52" s="18">
        <f t="shared" si="5"/>
        <v>30344483300</v>
      </c>
      <c r="AF52" s="55">
        <f t="shared" si="6"/>
        <v>54556</v>
      </c>
    </row>
    <row r="53" spans="1:32" s="38" customFormat="1" ht="12" customHeight="1" x14ac:dyDescent="0.2">
      <c r="A53" s="12" t="s">
        <v>19</v>
      </c>
      <c r="B53" s="97">
        <v>9857</v>
      </c>
      <c r="C53" s="98">
        <v>829</v>
      </c>
      <c r="D53" s="98">
        <v>0</v>
      </c>
      <c r="E53" s="98">
        <v>2834</v>
      </c>
      <c r="F53" s="98">
        <v>233</v>
      </c>
      <c r="G53" s="146">
        <f t="shared" si="2"/>
        <v>13753</v>
      </c>
      <c r="H53" s="98">
        <v>1179</v>
      </c>
      <c r="I53" s="98">
        <v>92</v>
      </c>
      <c r="J53" s="98">
        <v>0</v>
      </c>
      <c r="K53" s="98">
        <v>1196</v>
      </c>
      <c r="L53" s="98">
        <v>32</v>
      </c>
      <c r="M53" s="162">
        <f t="shared" si="3"/>
        <v>2499</v>
      </c>
      <c r="N53" s="111">
        <v>191014500</v>
      </c>
      <c r="O53" s="111">
        <v>27689600</v>
      </c>
      <c r="P53" s="111">
        <v>0</v>
      </c>
      <c r="Q53" s="111">
        <v>99167250</v>
      </c>
      <c r="R53" s="111">
        <v>3725750</v>
      </c>
      <c r="S53" s="111">
        <f t="shared" si="4"/>
        <v>321597100</v>
      </c>
      <c r="T53" s="110">
        <v>3820290000</v>
      </c>
      <c r="U53" s="111">
        <v>406549000</v>
      </c>
      <c r="V53" s="111">
        <v>0</v>
      </c>
      <c r="W53" s="111">
        <v>1983345000</v>
      </c>
      <c r="X53" s="111">
        <v>73003000</v>
      </c>
      <c r="Y53" s="111">
        <f>SUM(T53:X53)</f>
        <v>6283187000</v>
      </c>
      <c r="Z53" s="110">
        <v>1991107000</v>
      </c>
      <c r="AA53" s="111">
        <v>191863000</v>
      </c>
      <c r="AB53" s="111">
        <v>0</v>
      </c>
      <c r="AC53" s="111">
        <v>1480901000</v>
      </c>
      <c r="AD53" s="111">
        <v>41981000</v>
      </c>
      <c r="AE53" s="111">
        <f>SUM(Z53:AD53)</f>
        <v>3705852000</v>
      </c>
      <c r="AF53" s="55">
        <f t="shared" si="6"/>
        <v>16252</v>
      </c>
    </row>
    <row r="54" spans="1:32" s="52" customFormat="1" ht="14.25" customHeight="1" x14ac:dyDescent="0.2">
      <c r="A54" s="17" t="s">
        <v>20</v>
      </c>
      <c r="B54" s="89">
        <v>63201</v>
      </c>
      <c r="C54" s="90">
        <v>3146</v>
      </c>
      <c r="D54" s="90">
        <v>2049</v>
      </c>
      <c r="E54" s="90">
        <v>0</v>
      </c>
      <c r="F54" s="90">
        <v>575</v>
      </c>
      <c r="G54" s="145">
        <f t="shared" si="2"/>
        <v>68971</v>
      </c>
      <c r="H54" s="90">
        <v>6741</v>
      </c>
      <c r="I54" s="90">
        <v>82</v>
      </c>
      <c r="J54" s="90">
        <v>69</v>
      </c>
      <c r="K54" s="90">
        <v>0</v>
      </c>
      <c r="L54" s="90">
        <v>113</v>
      </c>
      <c r="M54" s="155">
        <f t="shared" si="3"/>
        <v>7005</v>
      </c>
      <c r="N54" s="41">
        <v>2177838750</v>
      </c>
      <c r="O54" s="41">
        <v>171353350</v>
      </c>
      <c r="P54" s="41">
        <v>106711500</v>
      </c>
      <c r="Q54" s="41">
        <v>0</v>
      </c>
      <c r="R54" s="41">
        <v>98623000</v>
      </c>
      <c r="S54" s="41">
        <f t="shared" si="4"/>
        <v>2554526600</v>
      </c>
      <c r="T54" s="46">
        <v>43445799000</v>
      </c>
      <c r="U54" s="41">
        <v>3049441000</v>
      </c>
      <c r="V54" s="41">
        <v>1923072000</v>
      </c>
      <c r="W54" s="41">
        <v>0</v>
      </c>
      <c r="X54" s="41">
        <v>1935328000</v>
      </c>
      <c r="Y54" s="41">
        <f t="shared" si="0"/>
        <v>50353640000</v>
      </c>
      <c r="Z54" s="46">
        <v>33292428000</v>
      </c>
      <c r="AA54" s="41">
        <v>2307711000</v>
      </c>
      <c r="AB54" s="41">
        <v>1649607000</v>
      </c>
      <c r="AC54" s="41">
        <v>0</v>
      </c>
      <c r="AD54" s="41">
        <v>1873207000</v>
      </c>
      <c r="AE54" s="41">
        <f t="shared" si="5"/>
        <v>39122953000</v>
      </c>
      <c r="AF54" s="55">
        <f t="shared" si="6"/>
        <v>75976</v>
      </c>
    </row>
    <row r="55" spans="1:32" s="38" customFormat="1" ht="12" customHeight="1" x14ac:dyDescent="0.2">
      <c r="A55" s="13" t="s">
        <v>21</v>
      </c>
      <c r="B55" s="78">
        <v>83808</v>
      </c>
      <c r="C55" s="79">
        <v>2956</v>
      </c>
      <c r="D55" s="79">
        <v>1905</v>
      </c>
      <c r="E55" s="79">
        <v>5505</v>
      </c>
      <c r="F55" s="79">
        <v>1036</v>
      </c>
      <c r="G55" s="146">
        <f t="shared" si="2"/>
        <v>95210</v>
      </c>
      <c r="H55" s="79">
        <v>5443</v>
      </c>
      <c r="I55" s="79">
        <v>102</v>
      </c>
      <c r="J55" s="79">
        <v>206</v>
      </c>
      <c r="K55" s="79">
        <v>200</v>
      </c>
      <c r="L55" s="79">
        <v>285</v>
      </c>
      <c r="M55" s="149">
        <f t="shared" si="3"/>
        <v>6236</v>
      </c>
      <c r="N55" s="19">
        <v>2651419075</v>
      </c>
      <c r="O55" s="19">
        <v>195990950</v>
      </c>
      <c r="P55" s="19">
        <v>72514400</v>
      </c>
      <c r="Q55" s="19">
        <v>358405000</v>
      </c>
      <c r="R55" s="19">
        <v>40603355</v>
      </c>
      <c r="S55" s="19">
        <f t="shared" si="4"/>
        <v>3318932780</v>
      </c>
      <c r="T55" s="29">
        <v>53028381500</v>
      </c>
      <c r="U55" s="19">
        <v>2967168000</v>
      </c>
      <c r="V55" s="19">
        <v>1190910000</v>
      </c>
      <c r="W55" s="19">
        <v>7168100000</v>
      </c>
      <c r="X55" s="19">
        <v>724642100</v>
      </c>
      <c r="Y55" s="19">
        <f t="shared" si="0"/>
        <v>65079201600</v>
      </c>
      <c r="Z55" s="29">
        <v>34229227000</v>
      </c>
      <c r="AA55" s="19">
        <v>1521114500</v>
      </c>
      <c r="AB55" s="19">
        <v>565780800</v>
      </c>
      <c r="AC55" s="19">
        <v>5232969200</v>
      </c>
      <c r="AD55" s="19">
        <v>563655700</v>
      </c>
      <c r="AE55" s="19">
        <f t="shared" si="5"/>
        <v>42112747200</v>
      </c>
      <c r="AF55" s="55">
        <f t="shared" si="6"/>
        <v>101446</v>
      </c>
    </row>
    <row r="56" spans="1:32" s="52" customFormat="1" ht="12" customHeight="1" x14ac:dyDescent="0.2">
      <c r="A56" s="17" t="s">
        <v>22</v>
      </c>
      <c r="B56" s="80">
        <v>6288</v>
      </c>
      <c r="C56" s="60">
        <v>488</v>
      </c>
      <c r="D56" s="60">
        <v>128</v>
      </c>
      <c r="E56" s="60">
        <v>3270</v>
      </c>
      <c r="F56" s="60">
        <v>213</v>
      </c>
      <c r="G56" s="145">
        <f t="shared" si="2"/>
        <v>10387</v>
      </c>
      <c r="H56" s="60">
        <v>571</v>
      </c>
      <c r="I56" s="60">
        <v>47</v>
      </c>
      <c r="J56" s="60">
        <v>12</v>
      </c>
      <c r="K56" s="60">
        <v>616</v>
      </c>
      <c r="L56" s="60">
        <v>26</v>
      </c>
      <c r="M56" s="150">
        <f t="shared" si="3"/>
        <v>1272</v>
      </c>
      <c r="N56" s="18">
        <v>111135125</v>
      </c>
      <c r="O56" s="18">
        <v>14553300</v>
      </c>
      <c r="P56" s="18">
        <v>14857950</v>
      </c>
      <c r="Q56" s="18">
        <v>81157250</v>
      </c>
      <c r="R56" s="18">
        <v>6687650</v>
      </c>
      <c r="S56" s="18">
        <f t="shared" si="4"/>
        <v>228391275</v>
      </c>
      <c r="T56" s="33">
        <v>2222702500</v>
      </c>
      <c r="U56" s="18">
        <v>208054000</v>
      </c>
      <c r="V56" s="18">
        <v>149288000</v>
      </c>
      <c r="W56" s="18">
        <v>1623145000</v>
      </c>
      <c r="X56" s="18">
        <v>133102000</v>
      </c>
      <c r="Y56" s="18">
        <f t="shared" si="0"/>
        <v>4336291500</v>
      </c>
      <c r="Z56" s="33">
        <v>864365500</v>
      </c>
      <c r="AA56" s="18">
        <v>101487000</v>
      </c>
      <c r="AB56" s="18">
        <v>21854000</v>
      </c>
      <c r="AC56" s="18">
        <v>957497000</v>
      </c>
      <c r="AD56" s="18">
        <v>40894000</v>
      </c>
      <c r="AE56" s="18">
        <f t="shared" si="5"/>
        <v>1986097500</v>
      </c>
      <c r="AF56" s="55">
        <f t="shared" si="6"/>
        <v>11659</v>
      </c>
    </row>
    <row r="57" spans="1:32" s="114" customFormat="1" ht="12" customHeight="1" x14ac:dyDescent="0.2">
      <c r="A57" s="13" t="s">
        <v>23</v>
      </c>
      <c r="B57" s="99">
        <v>5916</v>
      </c>
      <c r="C57" s="100">
        <v>241</v>
      </c>
      <c r="D57" s="100">
        <v>63</v>
      </c>
      <c r="E57" s="100">
        <v>4919</v>
      </c>
      <c r="F57" s="100">
        <v>272</v>
      </c>
      <c r="G57" s="146">
        <f t="shared" si="2"/>
        <v>11411</v>
      </c>
      <c r="H57" s="79">
        <v>723</v>
      </c>
      <c r="I57" s="79">
        <v>7</v>
      </c>
      <c r="J57" s="79">
        <v>19</v>
      </c>
      <c r="K57" s="79">
        <v>11</v>
      </c>
      <c r="L57" s="79">
        <v>41</v>
      </c>
      <c r="M57" s="149">
        <f t="shared" si="3"/>
        <v>801</v>
      </c>
      <c r="N57" s="74">
        <v>118330200</v>
      </c>
      <c r="O57" s="74">
        <v>73220275</v>
      </c>
      <c r="P57" s="74">
        <v>11049075</v>
      </c>
      <c r="Q57" s="74">
        <v>170528850</v>
      </c>
      <c r="R57" s="74">
        <v>53676800</v>
      </c>
      <c r="S57" s="74">
        <f t="shared" si="4"/>
        <v>426805200</v>
      </c>
      <c r="T57" s="73">
        <v>2366242308</v>
      </c>
      <c r="U57" s="74">
        <v>1041648500</v>
      </c>
      <c r="V57" s="74">
        <v>208311000</v>
      </c>
      <c r="W57" s="74">
        <v>3410369325</v>
      </c>
      <c r="X57" s="74">
        <v>806871500</v>
      </c>
      <c r="Y57" s="74">
        <f t="shared" si="0"/>
        <v>7833442633</v>
      </c>
      <c r="Z57" s="73">
        <v>1202845883</v>
      </c>
      <c r="AA57" s="74">
        <v>47862000</v>
      </c>
      <c r="AB57" s="74">
        <v>17037000</v>
      </c>
      <c r="AC57" s="74">
        <v>2323141593</v>
      </c>
      <c r="AD57" s="74">
        <v>93956000</v>
      </c>
      <c r="AE57" s="74">
        <f t="shared" si="5"/>
        <v>3684842476</v>
      </c>
      <c r="AF57" s="55">
        <f t="shared" si="6"/>
        <v>12212</v>
      </c>
    </row>
    <row r="58" spans="1:32" s="52" customFormat="1" ht="12" customHeight="1" x14ac:dyDescent="0.2">
      <c r="A58" s="17" t="s">
        <v>24</v>
      </c>
      <c r="B58" s="81">
        <v>4747</v>
      </c>
      <c r="C58" s="82">
        <v>367</v>
      </c>
      <c r="D58" s="82">
        <v>62</v>
      </c>
      <c r="E58" s="82">
        <v>3409</v>
      </c>
      <c r="F58" s="82">
        <v>164</v>
      </c>
      <c r="G58" s="145">
        <f t="shared" si="2"/>
        <v>8749</v>
      </c>
      <c r="H58" s="82">
        <v>849</v>
      </c>
      <c r="I58" s="82">
        <v>47</v>
      </c>
      <c r="J58" s="82">
        <v>14</v>
      </c>
      <c r="K58" s="82">
        <v>165</v>
      </c>
      <c r="L58" s="82">
        <v>57</v>
      </c>
      <c r="M58" s="151">
        <f t="shared" si="3"/>
        <v>1132</v>
      </c>
      <c r="N58" s="40">
        <v>81125590</v>
      </c>
      <c r="O58" s="40">
        <v>14646120</v>
      </c>
      <c r="P58" s="40">
        <v>1337094</v>
      </c>
      <c r="Q58" s="40">
        <v>112028425</v>
      </c>
      <c r="R58" s="40">
        <v>78626031</v>
      </c>
      <c r="S58" s="40">
        <f t="shared" si="4"/>
        <v>287763260</v>
      </c>
      <c r="T58" s="45">
        <v>1622511800</v>
      </c>
      <c r="U58" s="40">
        <v>181123900</v>
      </c>
      <c r="V58" s="40">
        <v>17966000</v>
      </c>
      <c r="W58" s="40">
        <v>2240568500</v>
      </c>
      <c r="X58" s="40">
        <v>1480303100</v>
      </c>
      <c r="Y58" s="40">
        <f t="shared" si="0"/>
        <v>5542473300</v>
      </c>
      <c r="Z58" s="45">
        <v>755694800</v>
      </c>
      <c r="AA58" s="40">
        <v>55460900</v>
      </c>
      <c r="AB58" s="40">
        <v>8318000</v>
      </c>
      <c r="AC58" s="40">
        <v>1646734600</v>
      </c>
      <c r="AD58" s="40">
        <v>1073346100</v>
      </c>
      <c r="AE58" s="40">
        <f t="shared" si="5"/>
        <v>3539554400</v>
      </c>
      <c r="AF58" s="55">
        <f t="shared" si="6"/>
        <v>9881</v>
      </c>
    </row>
    <row r="59" spans="1:32" s="38" customFormat="1" ht="12" customHeight="1" x14ac:dyDescent="0.2">
      <c r="A59" s="13" t="s">
        <v>25</v>
      </c>
      <c r="B59" s="78">
        <v>21091</v>
      </c>
      <c r="C59" s="79">
        <v>566</v>
      </c>
      <c r="D59" s="79">
        <v>386</v>
      </c>
      <c r="E59" s="79">
        <v>145</v>
      </c>
      <c r="F59" s="79">
        <v>109</v>
      </c>
      <c r="G59" s="146">
        <f t="shared" si="2"/>
        <v>22297</v>
      </c>
      <c r="H59" s="79">
        <v>872</v>
      </c>
      <c r="I59" s="79">
        <v>17</v>
      </c>
      <c r="J59" s="79">
        <v>19</v>
      </c>
      <c r="K59" s="79">
        <v>42</v>
      </c>
      <c r="L59" s="79">
        <v>442</v>
      </c>
      <c r="M59" s="149">
        <f t="shared" si="3"/>
        <v>1392</v>
      </c>
      <c r="N59" s="19">
        <v>747258800</v>
      </c>
      <c r="O59" s="19">
        <v>33376005</v>
      </c>
      <c r="P59" s="19">
        <v>13148640</v>
      </c>
      <c r="Q59" s="19">
        <v>10955750</v>
      </c>
      <c r="R59" s="19">
        <v>20152360</v>
      </c>
      <c r="S59" s="19">
        <f t="shared" si="4"/>
        <v>824891555</v>
      </c>
      <c r="T59" s="29">
        <v>14929660000</v>
      </c>
      <c r="U59" s="19">
        <v>501103000</v>
      </c>
      <c r="V59" s="19">
        <v>203829000</v>
      </c>
      <c r="W59" s="19">
        <v>217204000</v>
      </c>
      <c r="X59" s="19">
        <v>393163000</v>
      </c>
      <c r="Y59" s="19">
        <f t="shared" si="0"/>
        <v>16244959000</v>
      </c>
      <c r="Z59" s="29">
        <v>9768350000</v>
      </c>
      <c r="AA59" s="19">
        <v>212779000</v>
      </c>
      <c r="AB59" s="19">
        <v>89100000</v>
      </c>
      <c r="AC59" s="19">
        <v>183317000</v>
      </c>
      <c r="AD59" s="19">
        <v>343462000</v>
      </c>
      <c r="AE59" s="19">
        <f t="shared" si="5"/>
        <v>10597008000</v>
      </c>
      <c r="AF59" s="55">
        <f t="shared" si="6"/>
        <v>23689</v>
      </c>
    </row>
    <row r="60" spans="1:32" s="52" customFormat="1" ht="12" customHeight="1" x14ac:dyDescent="0.2">
      <c r="A60" s="17" t="s">
        <v>26</v>
      </c>
      <c r="B60" s="80">
        <v>5727</v>
      </c>
      <c r="C60" s="60">
        <v>371</v>
      </c>
      <c r="D60" s="60">
        <v>258</v>
      </c>
      <c r="E60" s="60">
        <v>2100</v>
      </c>
      <c r="F60" s="60">
        <v>192</v>
      </c>
      <c r="G60" s="145">
        <f t="shared" si="2"/>
        <v>8648</v>
      </c>
      <c r="H60" s="60">
        <v>750</v>
      </c>
      <c r="I60" s="60">
        <v>24</v>
      </c>
      <c r="J60" s="60">
        <v>21</v>
      </c>
      <c r="K60" s="60">
        <v>12</v>
      </c>
      <c r="L60" s="60">
        <v>34</v>
      </c>
      <c r="M60" s="150">
        <f>SUM(H60:L60)</f>
        <v>841</v>
      </c>
      <c r="N60" s="18">
        <v>50415850</v>
      </c>
      <c r="O60" s="18">
        <v>11781950</v>
      </c>
      <c r="P60" s="18">
        <v>5239700</v>
      </c>
      <c r="Q60" s="18">
        <v>45415050</v>
      </c>
      <c r="R60" s="18">
        <v>5126700</v>
      </c>
      <c r="S60" s="18">
        <f t="shared" si="4"/>
        <v>117979250</v>
      </c>
      <c r="T60" s="33">
        <v>1004341000</v>
      </c>
      <c r="U60" s="18">
        <v>117920000</v>
      </c>
      <c r="V60" s="18">
        <v>56427000</v>
      </c>
      <c r="W60" s="18">
        <v>908301000</v>
      </c>
      <c r="X60" s="18">
        <v>82355000</v>
      </c>
      <c r="Y60" s="18">
        <f t="shared" si="0"/>
        <v>2169344000</v>
      </c>
      <c r="Z60" s="33">
        <v>317820000</v>
      </c>
      <c r="AA60" s="18">
        <v>34353000</v>
      </c>
      <c r="AB60" s="18">
        <v>17730000</v>
      </c>
      <c r="AC60" s="18">
        <v>792498000</v>
      </c>
      <c r="AD60" s="18">
        <v>19782500</v>
      </c>
      <c r="AE60" s="18">
        <f t="shared" si="5"/>
        <v>1182183500</v>
      </c>
      <c r="AF60" s="55">
        <f t="shared" si="6"/>
        <v>9489</v>
      </c>
    </row>
    <row r="61" spans="1:32" s="38" customFormat="1" ht="12" customHeight="1" x14ac:dyDescent="0.2">
      <c r="A61" s="13" t="s">
        <v>27</v>
      </c>
      <c r="B61" s="78">
        <v>61859</v>
      </c>
      <c r="C61" s="79">
        <v>6819</v>
      </c>
      <c r="D61" s="79">
        <v>974</v>
      </c>
      <c r="E61" s="79">
        <v>0</v>
      </c>
      <c r="F61" s="79">
        <v>246</v>
      </c>
      <c r="G61" s="146">
        <f t="shared" si="2"/>
        <v>69898</v>
      </c>
      <c r="H61" s="79">
        <v>93</v>
      </c>
      <c r="I61" s="79">
        <v>59</v>
      </c>
      <c r="J61" s="79">
        <v>26</v>
      </c>
      <c r="K61" s="79">
        <v>0</v>
      </c>
      <c r="L61" s="79">
        <v>103</v>
      </c>
      <c r="M61" s="149">
        <f t="shared" si="3"/>
        <v>281</v>
      </c>
      <c r="N61" s="19">
        <v>2388317600</v>
      </c>
      <c r="O61" s="19">
        <v>514330500</v>
      </c>
      <c r="P61" s="19">
        <v>132114500</v>
      </c>
      <c r="Q61" s="19">
        <v>0</v>
      </c>
      <c r="R61" s="19">
        <v>79878450</v>
      </c>
      <c r="S61" s="19">
        <f t="shared" si="4"/>
        <v>3114641050</v>
      </c>
      <c r="T61" s="29">
        <v>47739342000</v>
      </c>
      <c r="U61" s="19">
        <v>8116903000</v>
      </c>
      <c r="V61" s="19">
        <v>2197029000</v>
      </c>
      <c r="W61" s="19">
        <v>0</v>
      </c>
      <c r="X61" s="19">
        <v>1487206000</v>
      </c>
      <c r="Y61" s="19">
        <f t="shared" si="0"/>
        <v>59540480000</v>
      </c>
      <c r="Z61" s="29">
        <v>26933896800</v>
      </c>
      <c r="AA61" s="19">
        <v>5123567700</v>
      </c>
      <c r="AB61" s="19">
        <v>1900630400</v>
      </c>
      <c r="AC61" s="19">
        <v>0</v>
      </c>
      <c r="AD61" s="19">
        <v>1266802000</v>
      </c>
      <c r="AE61" s="19">
        <f t="shared" si="5"/>
        <v>35224896900</v>
      </c>
      <c r="AF61" s="55">
        <f t="shared" si="6"/>
        <v>70179</v>
      </c>
    </row>
    <row r="62" spans="1:32" s="52" customFormat="1" ht="12" customHeight="1" x14ac:dyDescent="0.2">
      <c r="A62" s="17" t="s">
        <v>28</v>
      </c>
      <c r="B62" s="81">
        <v>3524</v>
      </c>
      <c r="C62" s="82">
        <v>153</v>
      </c>
      <c r="D62" s="82">
        <v>31</v>
      </c>
      <c r="E62" s="82">
        <v>1326</v>
      </c>
      <c r="F62" s="82">
        <v>136</v>
      </c>
      <c r="G62" s="145">
        <f t="shared" si="2"/>
        <v>5170</v>
      </c>
      <c r="H62" s="82">
        <v>749</v>
      </c>
      <c r="I62" s="82">
        <v>2</v>
      </c>
      <c r="J62" s="82">
        <v>24</v>
      </c>
      <c r="K62" s="82">
        <v>62</v>
      </c>
      <c r="L62" s="82">
        <v>21</v>
      </c>
      <c r="M62" s="151">
        <f t="shared" si="3"/>
        <v>858</v>
      </c>
      <c r="N62" s="40">
        <v>35426000</v>
      </c>
      <c r="O62" s="40">
        <v>2528900</v>
      </c>
      <c r="P62" s="40">
        <v>535150</v>
      </c>
      <c r="Q62" s="40">
        <v>46791750</v>
      </c>
      <c r="R62" s="40">
        <v>28667850</v>
      </c>
      <c r="S62" s="40">
        <f t="shared" si="4"/>
        <v>113949650</v>
      </c>
      <c r="T62" s="45">
        <v>708520000</v>
      </c>
      <c r="U62" s="40">
        <v>31817000</v>
      </c>
      <c r="V62" s="40">
        <v>7126000</v>
      </c>
      <c r="W62" s="40">
        <v>935835000</v>
      </c>
      <c r="X62" s="40">
        <v>301407000</v>
      </c>
      <c r="Y62" s="40">
        <f t="shared" si="0"/>
        <v>1984705000</v>
      </c>
      <c r="Z62" s="45">
        <v>260163000</v>
      </c>
      <c r="AA62" s="40">
        <v>6509000</v>
      </c>
      <c r="AB62" s="40">
        <v>2555000</v>
      </c>
      <c r="AC62" s="40">
        <v>768174000</v>
      </c>
      <c r="AD62" s="40">
        <v>12921000</v>
      </c>
      <c r="AE62" s="40">
        <f t="shared" si="5"/>
        <v>1050322000</v>
      </c>
      <c r="AF62" s="55">
        <f t="shared" si="6"/>
        <v>6028</v>
      </c>
    </row>
    <row r="63" spans="1:32" s="38" customFormat="1" ht="12" customHeight="1" x14ac:dyDescent="0.2">
      <c r="A63" s="13" t="s">
        <v>64</v>
      </c>
      <c r="B63" s="137">
        <v>2751</v>
      </c>
      <c r="C63" s="138">
        <v>220</v>
      </c>
      <c r="D63" s="138">
        <v>0</v>
      </c>
      <c r="E63" s="138">
        <v>0</v>
      </c>
      <c r="F63" s="138">
        <v>39</v>
      </c>
      <c r="G63" s="146">
        <f t="shared" si="2"/>
        <v>3010</v>
      </c>
      <c r="H63" s="138">
        <v>91</v>
      </c>
      <c r="I63" s="138">
        <v>2</v>
      </c>
      <c r="J63" s="138">
        <v>0</v>
      </c>
      <c r="K63" s="138">
        <v>0</v>
      </c>
      <c r="L63" s="138">
        <v>0</v>
      </c>
      <c r="M63" s="163">
        <f t="shared" si="3"/>
        <v>93</v>
      </c>
      <c r="N63" s="140">
        <v>115001050</v>
      </c>
      <c r="O63" s="140">
        <v>9281753</v>
      </c>
      <c r="P63" s="140">
        <v>0</v>
      </c>
      <c r="Q63" s="140">
        <v>0</v>
      </c>
      <c r="R63" s="140">
        <v>1872200</v>
      </c>
      <c r="S63" s="140">
        <f t="shared" si="4"/>
        <v>126155003</v>
      </c>
      <c r="T63" s="139">
        <v>2300021000</v>
      </c>
      <c r="U63" s="140">
        <v>155647824</v>
      </c>
      <c r="V63" s="140">
        <v>0</v>
      </c>
      <c r="W63" s="140">
        <v>0</v>
      </c>
      <c r="X63" s="140">
        <v>37444000</v>
      </c>
      <c r="Y63" s="140">
        <f t="shared" si="0"/>
        <v>2493112824</v>
      </c>
      <c r="Z63" s="139">
        <v>1725435500</v>
      </c>
      <c r="AA63" s="140">
        <v>82433667</v>
      </c>
      <c r="AB63" s="140">
        <v>0</v>
      </c>
      <c r="AC63" s="140">
        <v>0</v>
      </c>
      <c r="AD63" s="140">
        <v>30901500</v>
      </c>
      <c r="AE63" s="140">
        <f t="shared" si="5"/>
        <v>1838770667</v>
      </c>
      <c r="AF63" s="55">
        <f t="shared" si="6"/>
        <v>3103</v>
      </c>
    </row>
    <row r="64" spans="1:32" s="52" customFormat="1" ht="12" customHeight="1" x14ac:dyDescent="0.2">
      <c r="A64" s="17" t="s">
        <v>65</v>
      </c>
      <c r="B64" s="80">
        <v>13447</v>
      </c>
      <c r="C64" s="60">
        <v>713</v>
      </c>
      <c r="D64" s="60">
        <v>320</v>
      </c>
      <c r="E64" s="60">
        <v>2677</v>
      </c>
      <c r="F64" s="60">
        <v>375</v>
      </c>
      <c r="G64" s="145">
        <f t="shared" si="2"/>
        <v>17532</v>
      </c>
      <c r="H64" s="60">
        <v>1526</v>
      </c>
      <c r="I64" s="60">
        <v>32</v>
      </c>
      <c r="J64" s="60">
        <v>46</v>
      </c>
      <c r="K64" s="60">
        <v>624</v>
      </c>
      <c r="L64" s="60">
        <v>33</v>
      </c>
      <c r="M64" s="150">
        <f t="shared" si="3"/>
        <v>2261</v>
      </c>
      <c r="N64" s="18">
        <v>211984700</v>
      </c>
      <c r="O64" s="18">
        <v>20383550</v>
      </c>
      <c r="P64" s="18">
        <v>34020100</v>
      </c>
      <c r="Q64" s="18">
        <v>133114500</v>
      </c>
      <c r="R64" s="18">
        <v>6936450</v>
      </c>
      <c r="S64" s="18">
        <f t="shared" si="4"/>
        <v>406439300</v>
      </c>
      <c r="T64" s="33">
        <v>4239694000</v>
      </c>
      <c r="U64" s="18">
        <v>292380000</v>
      </c>
      <c r="V64" s="18">
        <v>379699000</v>
      </c>
      <c r="W64" s="18">
        <v>2662290000</v>
      </c>
      <c r="X64" s="18">
        <v>109122000</v>
      </c>
      <c r="Y64" s="18">
        <f t="shared" si="0"/>
        <v>7683185000</v>
      </c>
      <c r="Z64" s="33">
        <v>2012288368</v>
      </c>
      <c r="AA64" s="18">
        <v>118651000</v>
      </c>
      <c r="AB64" s="18">
        <v>74468000</v>
      </c>
      <c r="AC64" s="18">
        <v>2104318000</v>
      </c>
      <c r="AD64" s="18">
        <v>66665000</v>
      </c>
      <c r="AE64" s="18">
        <f t="shared" si="5"/>
        <v>4376390368</v>
      </c>
      <c r="AF64" s="55">
        <f t="shared" si="6"/>
        <v>19793</v>
      </c>
    </row>
    <row r="65" spans="1:32" s="38" customFormat="1" ht="12" customHeight="1" x14ac:dyDescent="0.2">
      <c r="A65" s="13" t="s">
        <v>66</v>
      </c>
      <c r="B65" s="99">
        <v>6176</v>
      </c>
      <c r="C65" s="100">
        <v>558</v>
      </c>
      <c r="D65" s="100">
        <v>228</v>
      </c>
      <c r="E65" s="100">
        <v>1586</v>
      </c>
      <c r="F65" s="100">
        <v>175</v>
      </c>
      <c r="G65" s="146">
        <f t="shared" si="2"/>
        <v>8723</v>
      </c>
      <c r="H65" s="100">
        <v>602</v>
      </c>
      <c r="I65" s="100">
        <v>32</v>
      </c>
      <c r="J65" s="100">
        <v>26</v>
      </c>
      <c r="K65" s="100">
        <v>1672</v>
      </c>
      <c r="L65" s="100">
        <v>22</v>
      </c>
      <c r="M65" s="164">
        <f t="shared" si="3"/>
        <v>2354</v>
      </c>
      <c r="N65" s="74">
        <v>63662000</v>
      </c>
      <c r="O65" s="74">
        <v>16008150</v>
      </c>
      <c r="P65" s="74">
        <v>8249500</v>
      </c>
      <c r="Q65" s="74">
        <v>89021200</v>
      </c>
      <c r="R65" s="74">
        <v>10119750</v>
      </c>
      <c r="S65" s="74">
        <f t="shared" si="4"/>
        <v>187060600</v>
      </c>
      <c r="T65" s="73">
        <v>1273240000</v>
      </c>
      <c r="U65" s="74">
        <v>191991000</v>
      </c>
      <c r="V65" s="74">
        <v>124521000</v>
      </c>
      <c r="W65" s="74">
        <v>1780424000</v>
      </c>
      <c r="X65" s="74">
        <v>195792000</v>
      </c>
      <c r="Y65" s="74">
        <f t="shared" si="0"/>
        <v>3565968000</v>
      </c>
      <c r="Z65" s="73">
        <v>493451000</v>
      </c>
      <c r="AA65" s="74">
        <v>60457000</v>
      </c>
      <c r="AB65" s="74">
        <v>30050000</v>
      </c>
      <c r="AC65" s="74">
        <v>1513542000</v>
      </c>
      <c r="AD65" s="74">
        <v>21215000</v>
      </c>
      <c r="AE65" s="74">
        <f t="shared" si="5"/>
        <v>2118715000</v>
      </c>
      <c r="AF65" s="55">
        <f t="shared" si="6"/>
        <v>11077</v>
      </c>
    </row>
    <row r="66" spans="1:32" s="52" customFormat="1" ht="12" customHeight="1" x14ac:dyDescent="0.2">
      <c r="A66" s="17" t="s">
        <v>67</v>
      </c>
      <c r="B66" s="77">
        <v>54402</v>
      </c>
      <c r="C66" s="70">
        <v>5947</v>
      </c>
      <c r="D66" s="70"/>
      <c r="E66" s="70"/>
      <c r="F66" s="70">
        <v>481</v>
      </c>
      <c r="G66" s="145">
        <f t="shared" si="2"/>
        <v>60830</v>
      </c>
      <c r="H66" s="70">
        <v>116</v>
      </c>
      <c r="I66" s="70">
        <v>522</v>
      </c>
      <c r="J66" s="70"/>
      <c r="K66" s="70"/>
      <c r="L66" s="70">
        <v>144</v>
      </c>
      <c r="M66" s="145">
        <f t="shared" si="3"/>
        <v>782</v>
      </c>
      <c r="N66" s="58">
        <v>3307708000</v>
      </c>
      <c r="O66" s="58">
        <v>544879092</v>
      </c>
      <c r="P66" s="58"/>
      <c r="Q66" s="58"/>
      <c r="R66" s="58">
        <v>149773800</v>
      </c>
      <c r="S66" s="58">
        <f t="shared" si="4"/>
        <v>4002360892</v>
      </c>
      <c r="T66" s="59">
        <v>66154160000</v>
      </c>
      <c r="U66" s="58">
        <v>10041653022</v>
      </c>
      <c r="V66" s="58"/>
      <c r="W66" s="58"/>
      <c r="X66" s="58">
        <v>2809660000</v>
      </c>
      <c r="Y66" s="58">
        <f t="shared" si="0"/>
        <v>79005473022</v>
      </c>
      <c r="Z66" s="59">
        <v>42342861000</v>
      </c>
      <c r="AA66" s="58">
        <v>5678495022</v>
      </c>
      <c r="AB66" s="58"/>
      <c r="AC66" s="58"/>
      <c r="AD66" s="58">
        <v>2318140000</v>
      </c>
      <c r="AE66" s="58">
        <f t="shared" si="5"/>
        <v>50339496022</v>
      </c>
      <c r="AF66" s="55">
        <f t="shared" si="6"/>
        <v>61612</v>
      </c>
    </row>
    <row r="67" spans="1:32" s="38" customFormat="1" ht="12" customHeight="1" x14ac:dyDescent="0.2">
      <c r="A67" s="13" t="s">
        <v>68</v>
      </c>
      <c r="B67" s="91">
        <v>3209</v>
      </c>
      <c r="C67" s="92">
        <v>233</v>
      </c>
      <c r="D67" s="92">
        <v>87</v>
      </c>
      <c r="E67" s="92">
        <v>3146</v>
      </c>
      <c r="F67" s="92">
        <v>147</v>
      </c>
      <c r="G67" s="146">
        <f t="shared" si="2"/>
        <v>6822</v>
      </c>
      <c r="H67" s="92">
        <v>368</v>
      </c>
      <c r="I67" s="92">
        <v>8</v>
      </c>
      <c r="J67" s="92">
        <v>6</v>
      </c>
      <c r="K67" s="92">
        <v>285</v>
      </c>
      <c r="L67" s="92">
        <v>28</v>
      </c>
      <c r="M67" s="156">
        <f t="shared" si="3"/>
        <v>695</v>
      </c>
      <c r="N67" s="57">
        <v>44209000</v>
      </c>
      <c r="O67" s="57">
        <v>8838200</v>
      </c>
      <c r="P67" s="57">
        <v>1817500</v>
      </c>
      <c r="Q67" s="57">
        <v>89602900</v>
      </c>
      <c r="R67" s="57">
        <v>5483450</v>
      </c>
      <c r="S67" s="57">
        <f t="shared" si="4"/>
        <v>149951050</v>
      </c>
      <c r="T67" s="67">
        <v>884094000</v>
      </c>
      <c r="U67" s="57">
        <v>98852000</v>
      </c>
      <c r="V67" s="57">
        <v>18792000</v>
      </c>
      <c r="W67" s="57">
        <v>1792058000</v>
      </c>
      <c r="X67" s="57">
        <v>108235000</v>
      </c>
      <c r="Y67" s="57">
        <f t="shared" si="0"/>
        <v>2902031000</v>
      </c>
      <c r="Z67" s="67">
        <v>369764000</v>
      </c>
      <c r="AA67" s="57">
        <v>30016000</v>
      </c>
      <c r="AB67" s="57">
        <v>6469000</v>
      </c>
      <c r="AC67" s="57">
        <v>1285338000</v>
      </c>
      <c r="AD67" s="57">
        <v>35733000</v>
      </c>
      <c r="AE67" s="57">
        <f t="shared" si="5"/>
        <v>1727320000</v>
      </c>
      <c r="AF67" s="55">
        <f t="shared" ref="AF67:AF82" si="7">G67+M67</f>
        <v>7517</v>
      </c>
    </row>
    <row r="68" spans="1:32" s="52" customFormat="1" ht="12" customHeight="1" x14ac:dyDescent="0.2">
      <c r="A68" s="17" t="s">
        <v>69</v>
      </c>
      <c r="B68" s="77">
        <v>15793</v>
      </c>
      <c r="C68" s="70">
        <v>1212</v>
      </c>
      <c r="D68" s="70">
        <v>1</v>
      </c>
      <c r="E68" s="70">
        <v>2213</v>
      </c>
      <c r="F68" s="70">
        <v>223</v>
      </c>
      <c r="G68" s="145">
        <f t="shared" ref="G68:G81" si="8">SUM(B68:F68)</f>
        <v>19442</v>
      </c>
      <c r="H68" s="70">
        <v>1164</v>
      </c>
      <c r="I68" s="70">
        <v>74</v>
      </c>
      <c r="J68" s="70">
        <v>3</v>
      </c>
      <c r="K68" s="70">
        <v>400</v>
      </c>
      <c r="L68" s="70">
        <v>11</v>
      </c>
      <c r="M68" s="145">
        <f t="shared" ref="M68:M81" si="9">SUM(H68:L68)</f>
        <v>1652</v>
      </c>
      <c r="N68" s="58">
        <v>548854400</v>
      </c>
      <c r="O68" s="58">
        <v>54527320</v>
      </c>
      <c r="P68" s="58">
        <v>245000</v>
      </c>
      <c r="Q68" s="58">
        <v>113186350</v>
      </c>
      <c r="R68" s="58">
        <v>8207500</v>
      </c>
      <c r="S68" s="58">
        <f t="shared" ref="S68:S81" si="10">SUM(N68:R68)</f>
        <v>725020570</v>
      </c>
      <c r="T68" s="59">
        <v>10977088000</v>
      </c>
      <c r="U68" s="58">
        <v>848111600</v>
      </c>
      <c r="V68" s="58">
        <v>4900000</v>
      </c>
      <c r="W68" s="58">
        <v>2263727000</v>
      </c>
      <c r="X68" s="58">
        <v>162787000</v>
      </c>
      <c r="Y68" s="58">
        <f t="shared" ref="Y68:Y81" si="11">SUM(T68:X68)</f>
        <v>14256613600</v>
      </c>
      <c r="Z68" s="59">
        <v>7253286000</v>
      </c>
      <c r="AA68" s="58">
        <v>394452400</v>
      </c>
      <c r="AB68" s="58">
        <v>2600000</v>
      </c>
      <c r="AC68" s="58">
        <v>1748471000</v>
      </c>
      <c r="AD68" s="58">
        <v>102468000</v>
      </c>
      <c r="AE68" s="58">
        <f t="shared" ref="AE68:AE81" si="12">SUM(Z68:AD68)</f>
        <v>9501277400</v>
      </c>
      <c r="AF68" s="55">
        <f t="shared" si="7"/>
        <v>21094</v>
      </c>
    </row>
    <row r="69" spans="1:32" s="38" customFormat="1" ht="12" customHeight="1" x14ac:dyDescent="0.2">
      <c r="A69" s="13" t="s">
        <v>70</v>
      </c>
      <c r="B69" s="78">
        <v>6813</v>
      </c>
      <c r="C69" s="79">
        <v>598</v>
      </c>
      <c r="D69" s="79">
        <v>307</v>
      </c>
      <c r="E69" s="79">
        <v>3296</v>
      </c>
      <c r="F69" s="79">
        <v>351</v>
      </c>
      <c r="G69" s="146">
        <f t="shared" si="8"/>
        <v>11365</v>
      </c>
      <c r="H69" s="79">
        <v>656</v>
      </c>
      <c r="I69" s="79">
        <v>70</v>
      </c>
      <c r="J69" s="79">
        <v>46</v>
      </c>
      <c r="K69" s="79">
        <v>64</v>
      </c>
      <c r="L69" s="79">
        <v>78</v>
      </c>
      <c r="M69" s="149">
        <v>914</v>
      </c>
      <c r="N69" s="19">
        <v>72583000</v>
      </c>
      <c r="O69" s="19">
        <v>24916280</v>
      </c>
      <c r="P69" s="19">
        <v>10876300</v>
      </c>
      <c r="Q69" s="19">
        <v>90320535</v>
      </c>
      <c r="R69" s="19">
        <v>13326590</v>
      </c>
      <c r="S69" s="19">
        <f t="shared" si="10"/>
        <v>212022705</v>
      </c>
      <c r="T69" s="29">
        <v>1429448000</v>
      </c>
      <c r="U69" s="19">
        <v>262140600</v>
      </c>
      <c r="V69" s="19">
        <v>107523000</v>
      </c>
      <c r="W69" s="19">
        <v>1806410700</v>
      </c>
      <c r="X69" s="19">
        <v>144568000</v>
      </c>
      <c r="Y69" s="19">
        <f t="shared" si="11"/>
        <v>3750090300</v>
      </c>
      <c r="Z69" s="29">
        <v>471304700</v>
      </c>
      <c r="AA69" s="19">
        <v>113424600</v>
      </c>
      <c r="AB69" s="19">
        <v>35088000</v>
      </c>
      <c r="AC69" s="19">
        <v>922707000</v>
      </c>
      <c r="AD69" s="19">
        <v>55023300</v>
      </c>
      <c r="AE69" s="19">
        <f t="shared" si="12"/>
        <v>1597547600</v>
      </c>
      <c r="AF69" s="55">
        <f t="shared" si="7"/>
        <v>12279</v>
      </c>
    </row>
    <row r="70" spans="1:32" s="52" customFormat="1" ht="12" customHeight="1" x14ac:dyDescent="0.2">
      <c r="A70" s="17" t="s">
        <v>71</v>
      </c>
      <c r="B70" s="81">
        <v>2108</v>
      </c>
      <c r="C70" s="82">
        <v>234</v>
      </c>
      <c r="D70" s="82">
        <v>1</v>
      </c>
      <c r="E70" s="82">
        <v>1729</v>
      </c>
      <c r="F70" s="82">
        <v>210</v>
      </c>
      <c r="G70" s="145">
        <f t="shared" si="8"/>
        <v>4282</v>
      </c>
      <c r="H70" s="82">
        <v>207</v>
      </c>
      <c r="I70" s="82">
        <v>15</v>
      </c>
      <c r="J70" s="82">
        <v>0</v>
      </c>
      <c r="K70" s="82">
        <v>113</v>
      </c>
      <c r="L70" s="82">
        <v>37</v>
      </c>
      <c r="M70" s="151">
        <f t="shared" si="9"/>
        <v>372</v>
      </c>
      <c r="N70" s="40">
        <v>25283575</v>
      </c>
      <c r="O70" s="40">
        <v>3251375</v>
      </c>
      <c r="P70" s="40">
        <v>4850</v>
      </c>
      <c r="Q70" s="40">
        <v>41379250</v>
      </c>
      <c r="R70" s="40">
        <v>16701625</v>
      </c>
      <c r="S70" s="40">
        <f t="shared" si="10"/>
        <v>86620675</v>
      </c>
      <c r="T70" s="45">
        <v>505573500</v>
      </c>
      <c r="U70" s="40">
        <v>39244500</v>
      </c>
      <c r="V70" s="40">
        <v>60500</v>
      </c>
      <c r="W70" s="40">
        <v>827585000</v>
      </c>
      <c r="X70" s="40">
        <v>238739500</v>
      </c>
      <c r="Y70" s="40">
        <f t="shared" si="11"/>
        <v>1611203000</v>
      </c>
      <c r="Z70" s="45">
        <v>238104000</v>
      </c>
      <c r="AA70" s="40">
        <v>10335500</v>
      </c>
      <c r="AB70" s="40">
        <v>43000</v>
      </c>
      <c r="AC70" s="40">
        <v>637234500</v>
      </c>
      <c r="AD70" s="40">
        <v>17887000</v>
      </c>
      <c r="AE70" s="40">
        <f t="shared" si="12"/>
        <v>903604000</v>
      </c>
      <c r="AF70" s="55">
        <f t="shared" si="7"/>
        <v>4654</v>
      </c>
    </row>
    <row r="71" spans="1:32" s="114" customFormat="1" ht="12" customHeight="1" x14ac:dyDescent="0.2">
      <c r="A71" s="13" t="s">
        <v>72</v>
      </c>
      <c r="B71" s="78">
        <v>11085</v>
      </c>
      <c r="C71" s="79">
        <v>737</v>
      </c>
      <c r="D71" s="79">
        <v>370</v>
      </c>
      <c r="E71" s="79">
        <v>2564</v>
      </c>
      <c r="F71" s="79">
        <v>321</v>
      </c>
      <c r="G71" s="146">
        <f t="shared" si="8"/>
        <v>15077</v>
      </c>
      <c r="H71" s="102">
        <v>431</v>
      </c>
      <c r="I71" s="102">
        <v>30</v>
      </c>
      <c r="J71" s="102">
        <v>37</v>
      </c>
      <c r="K71" s="102">
        <v>20</v>
      </c>
      <c r="L71" s="102">
        <v>21</v>
      </c>
      <c r="M71" s="165">
        <f t="shared" si="9"/>
        <v>539</v>
      </c>
      <c r="N71" s="50">
        <v>151088250</v>
      </c>
      <c r="O71" s="50">
        <v>33836300</v>
      </c>
      <c r="P71" s="50">
        <v>16642300</v>
      </c>
      <c r="Q71" s="50">
        <v>66638900</v>
      </c>
      <c r="R71" s="50">
        <v>10256900</v>
      </c>
      <c r="S71" s="50">
        <f t="shared" si="10"/>
        <v>278462650</v>
      </c>
      <c r="T71" s="78">
        <v>3021765000</v>
      </c>
      <c r="U71" s="79">
        <v>408681000</v>
      </c>
      <c r="V71" s="79">
        <v>158817000</v>
      </c>
      <c r="W71" s="79">
        <v>1332778000</v>
      </c>
      <c r="X71" s="79">
        <v>180663000</v>
      </c>
      <c r="Y71" s="79">
        <f t="shared" si="11"/>
        <v>5102704000</v>
      </c>
      <c r="Z71" s="68">
        <v>1306428000</v>
      </c>
      <c r="AA71" s="50">
        <v>193184000</v>
      </c>
      <c r="AB71" s="50">
        <v>77141000</v>
      </c>
      <c r="AC71" s="50">
        <v>1001079000</v>
      </c>
      <c r="AD71" s="50">
        <v>80865000</v>
      </c>
      <c r="AE71" s="50">
        <f t="shared" si="12"/>
        <v>2658697000</v>
      </c>
      <c r="AF71" s="55">
        <f t="shared" si="7"/>
        <v>15616</v>
      </c>
    </row>
    <row r="72" spans="1:32" s="52" customFormat="1" ht="12" customHeight="1" x14ac:dyDescent="0.2">
      <c r="A72" s="17" t="s">
        <v>73</v>
      </c>
      <c r="B72" s="80">
        <v>14558</v>
      </c>
      <c r="C72" s="60">
        <v>943</v>
      </c>
      <c r="D72" s="60">
        <v>434</v>
      </c>
      <c r="E72" s="60">
        <v>206</v>
      </c>
      <c r="F72" s="60">
        <v>327</v>
      </c>
      <c r="G72" s="145">
        <f t="shared" si="8"/>
        <v>16468</v>
      </c>
      <c r="H72" s="60">
        <v>612</v>
      </c>
      <c r="I72" s="60">
        <v>19</v>
      </c>
      <c r="J72" s="60">
        <v>43</v>
      </c>
      <c r="K72" s="60">
        <v>0</v>
      </c>
      <c r="L72" s="60">
        <v>13</v>
      </c>
      <c r="M72" s="150">
        <f t="shared" si="9"/>
        <v>687</v>
      </c>
      <c r="N72" s="18">
        <v>253604350</v>
      </c>
      <c r="O72" s="18">
        <v>58639450</v>
      </c>
      <c r="P72" s="18">
        <v>20573200</v>
      </c>
      <c r="Q72" s="18">
        <v>10290800</v>
      </c>
      <c r="R72" s="18">
        <v>16157550</v>
      </c>
      <c r="S72" s="18">
        <f t="shared" si="10"/>
        <v>359265350</v>
      </c>
      <c r="T72" s="33">
        <v>5020168000</v>
      </c>
      <c r="U72" s="18">
        <v>698984000</v>
      </c>
      <c r="V72" s="18">
        <v>270985000</v>
      </c>
      <c r="W72" s="18">
        <v>205140000</v>
      </c>
      <c r="X72" s="18">
        <v>286491000</v>
      </c>
      <c r="Y72" s="18">
        <f t="shared" si="11"/>
        <v>6481768000</v>
      </c>
      <c r="Z72" s="33">
        <v>2378521000</v>
      </c>
      <c r="AA72" s="18">
        <v>335949000</v>
      </c>
      <c r="AB72" s="18">
        <v>165813000</v>
      </c>
      <c r="AC72" s="18">
        <v>183800000</v>
      </c>
      <c r="AD72" s="18">
        <v>173611000</v>
      </c>
      <c r="AE72" s="18">
        <f t="shared" si="12"/>
        <v>3237694000</v>
      </c>
      <c r="AF72" s="55">
        <f t="shared" si="7"/>
        <v>17155</v>
      </c>
    </row>
    <row r="73" spans="1:32" s="178" customFormat="1" ht="12" customHeight="1" x14ac:dyDescent="0.2">
      <c r="A73" s="13" t="s">
        <v>74</v>
      </c>
      <c r="B73" s="169">
        <v>20083</v>
      </c>
      <c r="C73" s="170">
        <v>1049</v>
      </c>
      <c r="D73" s="170">
        <v>488</v>
      </c>
      <c r="E73" s="170">
        <v>4106</v>
      </c>
      <c r="F73" s="170">
        <v>480</v>
      </c>
      <c r="G73" s="146">
        <f t="shared" si="8"/>
        <v>26206</v>
      </c>
      <c r="H73" s="169">
        <v>3388</v>
      </c>
      <c r="I73" s="170">
        <v>55</v>
      </c>
      <c r="J73" s="170">
        <v>51</v>
      </c>
      <c r="K73" s="170">
        <v>270</v>
      </c>
      <c r="L73" s="170">
        <v>58</v>
      </c>
      <c r="M73" s="171">
        <f t="shared" si="9"/>
        <v>3822</v>
      </c>
      <c r="N73" s="167">
        <v>275796780</v>
      </c>
      <c r="O73" s="167">
        <v>51759829</v>
      </c>
      <c r="P73" s="167">
        <v>81243788</v>
      </c>
      <c r="Q73" s="167">
        <v>123268150</v>
      </c>
      <c r="R73" s="167">
        <v>11939872</v>
      </c>
      <c r="S73" s="167">
        <f t="shared" si="10"/>
        <v>544008419</v>
      </c>
      <c r="T73" s="174">
        <v>5515935600</v>
      </c>
      <c r="U73" s="167">
        <v>644668000</v>
      </c>
      <c r="V73" s="167">
        <v>993795000</v>
      </c>
      <c r="W73" s="167">
        <v>2465363000</v>
      </c>
      <c r="X73" s="167">
        <v>226226000</v>
      </c>
      <c r="Y73" s="167">
        <f t="shared" si="11"/>
        <v>9845987600</v>
      </c>
      <c r="Z73" s="174">
        <v>2571044000</v>
      </c>
      <c r="AA73" s="167">
        <v>216372000</v>
      </c>
      <c r="AB73" s="167">
        <v>80070000</v>
      </c>
      <c r="AC73" s="167">
        <v>1881176000</v>
      </c>
      <c r="AD73" s="167">
        <v>120764000</v>
      </c>
      <c r="AE73" s="167">
        <f t="shared" si="12"/>
        <v>4869426000</v>
      </c>
      <c r="AF73" s="177">
        <f t="shared" si="7"/>
        <v>30028</v>
      </c>
    </row>
    <row r="74" spans="1:32" s="52" customFormat="1" ht="12" customHeight="1" x14ac:dyDescent="0.2">
      <c r="A74" s="17" t="s">
        <v>75</v>
      </c>
      <c r="B74" s="80">
        <v>1424</v>
      </c>
      <c r="C74" s="60">
        <v>86</v>
      </c>
      <c r="D74" s="60">
        <v>80</v>
      </c>
      <c r="E74" s="60">
        <v>2777</v>
      </c>
      <c r="F74" s="60">
        <v>147</v>
      </c>
      <c r="G74" s="145">
        <f t="shared" si="8"/>
        <v>4514</v>
      </c>
      <c r="H74" s="60">
        <v>316</v>
      </c>
      <c r="I74" s="60">
        <v>1</v>
      </c>
      <c r="J74" s="60">
        <v>8</v>
      </c>
      <c r="K74" s="60">
        <v>3</v>
      </c>
      <c r="L74" s="60">
        <v>22</v>
      </c>
      <c r="M74" s="150">
        <f t="shared" si="9"/>
        <v>350</v>
      </c>
      <c r="N74" s="18">
        <v>7988805</v>
      </c>
      <c r="O74" s="18">
        <v>849735</v>
      </c>
      <c r="P74" s="18">
        <v>1088075</v>
      </c>
      <c r="Q74" s="18">
        <v>79785280</v>
      </c>
      <c r="R74" s="18">
        <v>957470</v>
      </c>
      <c r="S74" s="18">
        <f t="shared" si="10"/>
        <v>90669365</v>
      </c>
      <c r="T74" s="33">
        <v>159776100</v>
      </c>
      <c r="U74" s="18">
        <v>8393000</v>
      </c>
      <c r="V74" s="18">
        <v>9978600</v>
      </c>
      <c r="W74" s="18">
        <v>1595705600</v>
      </c>
      <c r="X74" s="18">
        <v>17407700</v>
      </c>
      <c r="Y74" s="18">
        <f t="shared" si="11"/>
        <v>1791261000</v>
      </c>
      <c r="Z74" s="33">
        <v>29220700</v>
      </c>
      <c r="AA74" s="18">
        <v>1590000</v>
      </c>
      <c r="AB74" s="18">
        <v>2323100</v>
      </c>
      <c r="AC74" s="18">
        <v>1479889600</v>
      </c>
      <c r="AD74" s="18">
        <v>3038900</v>
      </c>
      <c r="AE74" s="18">
        <f t="shared" si="12"/>
        <v>1516062300</v>
      </c>
      <c r="AF74" s="55">
        <f t="shared" si="7"/>
        <v>4864</v>
      </c>
    </row>
    <row r="75" spans="1:32" s="38" customFormat="1" ht="12" customHeight="1" x14ac:dyDescent="0.2">
      <c r="A75" s="12" t="s">
        <v>76</v>
      </c>
      <c r="B75" s="101">
        <v>63002</v>
      </c>
      <c r="C75" s="102">
        <v>3597</v>
      </c>
      <c r="D75" s="102">
        <v>1437</v>
      </c>
      <c r="E75" s="102">
        <v>0</v>
      </c>
      <c r="F75" s="102">
        <v>801</v>
      </c>
      <c r="G75" s="146">
        <f t="shared" si="8"/>
        <v>68837</v>
      </c>
      <c r="H75" s="102">
        <v>2284</v>
      </c>
      <c r="I75" s="102">
        <v>19</v>
      </c>
      <c r="J75" s="102">
        <v>15</v>
      </c>
      <c r="K75" s="102">
        <v>0</v>
      </c>
      <c r="L75" s="102">
        <v>35</v>
      </c>
      <c r="M75" s="165">
        <f>SUM(H75:L75)</f>
        <v>2353</v>
      </c>
      <c r="N75" s="50">
        <v>2881267425</v>
      </c>
      <c r="O75" s="50">
        <v>313196450</v>
      </c>
      <c r="P75" s="50">
        <v>98546125</v>
      </c>
      <c r="Q75" s="50">
        <v>0</v>
      </c>
      <c r="R75" s="50">
        <v>137685025</v>
      </c>
      <c r="S75" s="50">
        <f t="shared" si="10"/>
        <v>3430695025</v>
      </c>
      <c r="T75" s="68">
        <v>57514818000</v>
      </c>
      <c r="U75" s="50">
        <v>4687530000</v>
      </c>
      <c r="V75" s="50">
        <v>1479628500</v>
      </c>
      <c r="W75" s="50">
        <v>0</v>
      </c>
      <c r="X75" s="50">
        <v>2479371500</v>
      </c>
      <c r="Y75" s="50">
        <f t="shared" si="11"/>
        <v>66161348000</v>
      </c>
      <c r="Z75" s="68">
        <v>44075658000</v>
      </c>
      <c r="AA75" s="50">
        <v>2464083000</v>
      </c>
      <c r="AB75" s="50">
        <v>855828000</v>
      </c>
      <c r="AC75" s="50">
        <v>0</v>
      </c>
      <c r="AD75" s="50">
        <v>2232016500</v>
      </c>
      <c r="AE75" s="50">
        <f t="shared" si="12"/>
        <v>49627585500</v>
      </c>
      <c r="AF75" s="55">
        <f t="shared" si="7"/>
        <v>71190</v>
      </c>
    </row>
    <row r="76" spans="1:32" s="52" customFormat="1" ht="12" customHeight="1" x14ac:dyDescent="0.2">
      <c r="A76" s="17" t="s">
        <v>77</v>
      </c>
      <c r="B76" s="80">
        <v>68324</v>
      </c>
      <c r="C76" s="60">
        <v>2646</v>
      </c>
      <c r="D76" s="60">
        <v>2256</v>
      </c>
      <c r="E76" s="60">
        <v>1290</v>
      </c>
      <c r="F76" s="60">
        <v>794</v>
      </c>
      <c r="G76" s="145">
        <f t="shared" si="8"/>
        <v>75310</v>
      </c>
      <c r="H76" s="60">
        <v>3662</v>
      </c>
      <c r="I76" s="60">
        <v>162</v>
      </c>
      <c r="J76" s="60">
        <v>205</v>
      </c>
      <c r="K76" s="60">
        <v>224</v>
      </c>
      <c r="L76" s="60">
        <v>1426</v>
      </c>
      <c r="M76" s="150">
        <f>SUM(H76:L76)</f>
        <v>5679</v>
      </c>
      <c r="N76" s="18">
        <v>1616482435</v>
      </c>
      <c r="O76" s="18">
        <v>256438631</v>
      </c>
      <c r="P76" s="18">
        <v>167367720</v>
      </c>
      <c r="Q76" s="18">
        <v>88798410</v>
      </c>
      <c r="R76" s="18">
        <v>78133710</v>
      </c>
      <c r="S76" s="18">
        <f t="shared" si="10"/>
        <v>2207220906</v>
      </c>
      <c r="T76" s="33">
        <v>32308752700</v>
      </c>
      <c r="U76" s="18">
        <v>3357799345</v>
      </c>
      <c r="V76" s="18">
        <v>2291823400</v>
      </c>
      <c r="W76" s="18">
        <v>1775968200</v>
      </c>
      <c r="X76" s="18">
        <v>1507842400</v>
      </c>
      <c r="Y76" s="18">
        <f t="shared" si="11"/>
        <v>41242186045</v>
      </c>
      <c r="Z76" s="33">
        <v>18904497280</v>
      </c>
      <c r="AA76" s="18">
        <v>1222844344</v>
      </c>
      <c r="AB76" s="18">
        <v>1185363900</v>
      </c>
      <c r="AC76" s="18">
        <v>1435287400</v>
      </c>
      <c r="AD76" s="18">
        <v>1145067000</v>
      </c>
      <c r="AE76" s="18">
        <f t="shared" si="12"/>
        <v>23893059924</v>
      </c>
      <c r="AF76" s="55">
        <f t="shared" si="7"/>
        <v>80989</v>
      </c>
    </row>
    <row r="77" spans="1:32" s="38" customFormat="1" ht="12" customHeight="1" x14ac:dyDescent="0.2">
      <c r="A77" s="12" t="s">
        <v>78</v>
      </c>
      <c r="B77" s="101">
        <v>15187</v>
      </c>
      <c r="C77" s="102">
        <v>1646</v>
      </c>
      <c r="D77" s="102"/>
      <c r="E77" s="102">
        <v>594</v>
      </c>
      <c r="F77" s="102">
        <v>156</v>
      </c>
      <c r="G77" s="146">
        <f>SUM(B77:F77)</f>
        <v>17583</v>
      </c>
      <c r="H77" s="102">
        <v>534</v>
      </c>
      <c r="I77" s="102">
        <v>216</v>
      </c>
      <c r="J77" s="102"/>
      <c r="K77" s="102">
        <v>37</v>
      </c>
      <c r="L77" s="102">
        <v>303</v>
      </c>
      <c r="M77" s="165">
        <f>SUM(H77:L77)</f>
        <v>1090</v>
      </c>
      <c r="N77" s="50">
        <v>211802700</v>
      </c>
      <c r="O77" s="50">
        <v>90708549</v>
      </c>
      <c r="P77" s="50"/>
      <c r="Q77" s="50">
        <v>17157760</v>
      </c>
      <c r="R77" s="50">
        <v>13735063</v>
      </c>
      <c r="S77" s="50">
        <f t="shared" si="10"/>
        <v>333404072</v>
      </c>
      <c r="T77" s="68">
        <v>4236054000</v>
      </c>
      <c r="U77" s="50">
        <v>1052852700</v>
      </c>
      <c r="V77" s="50"/>
      <c r="W77" s="50">
        <v>343155200</v>
      </c>
      <c r="X77" s="50">
        <v>245875000</v>
      </c>
      <c r="Y77" s="50">
        <f t="shared" si="11"/>
        <v>5877936900</v>
      </c>
      <c r="Z77" s="68">
        <v>1620681600</v>
      </c>
      <c r="AA77" s="50">
        <v>436180600</v>
      </c>
      <c r="AB77" s="50"/>
      <c r="AC77" s="50">
        <v>241628700</v>
      </c>
      <c r="AD77" s="50">
        <v>110143400</v>
      </c>
      <c r="AE77" s="50">
        <f t="shared" si="12"/>
        <v>2408634300</v>
      </c>
      <c r="AF77" s="55">
        <f t="shared" si="7"/>
        <v>18673</v>
      </c>
    </row>
    <row r="78" spans="1:32" s="52" customFormat="1" ht="12" customHeight="1" x14ac:dyDescent="0.2">
      <c r="A78" s="17" t="s">
        <v>79</v>
      </c>
      <c r="B78" s="80">
        <v>72143</v>
      </c>
      <c r="C78" s="60">
        <v>2532</v>
      </c>
      <c r="D78" s="60">
        <v>2159</v>
      </c>
      <c r="E78" s="60">
        <v>740</v>
      </c>
      <c r="F78" s="60">
        <v>1543</v>
      </c>
      <c r="G78" s="145">
        <f t="shared" si="8"/>
        <v>79117</v>
      </c>
      <c r="H78" s="60">
        <v>5615</v>
      </c>
      <c r="I78" s="60">
        <v>47</v>
      </c>
      <c r="J78" s="60">
        <v>320</v>
      </c>
      <c r="K78" s="60">
        <v>59</v>
      </c>
      <c r="L78" s="60">
        <v>74</v>
      </c>
      <c r="M78" s="150">
        <f t="shared" si="9"/>
        <v>6115</v>
      </c>
      <c r="N78" s="18">
        <v>1639751115</v>
      </c>
      <c r="O78" s="18">
        <v>146700869</v>
      </c>
      <c r="P78" s="18">
        <v>329153401</v>
      </c>
      <c r="Q78" s="18">
        <v>48252000</v>
      </c>
      <c r="R78" s="18">
        <v>74849590</v>
      </c>
      <c r="S78" s="18">
        <f t="shared" si="10"/>
        <v>2238706975</v>
      </c>
      <c r="T78" s="33">
        <v>32795022300</v>
      </c>
      <c r="U78" s="18">
        <v>2081351804</v>
      </c>
      <c r="V78" s="18">
        <v>4163245501</v>
      </c>
      <c r="W78" s="18">
        <v>965040000</v>
      </c>
      <c r="X78" s="18">
        <v>1458227800</v>
      </c>
      <c r="Y78" s="18">
        <f t="shared" si="11"/>
        <v>41462887405</v>
      </c>
      <c r="Z78" s="33">
        <v>19855462400</v>
      </c>
      <c r="AA78" s="18">
        <v>766909604</v>
      </c>
      <c r="AB78" s="18">
        <v>1722314001</v>
      </c>
      <c r="AC78" s="18">
        <v>833765000</v>
      </c>
      <c r="AD78" s="18">
        <v>1196726800</v>
      </c>
      <c r="AE78" s="18">
        <f t="shared" si="12"/>
        <v>24375177805</v>
      </c>
      <c r="AF78" s="55">
        <f t="shared" si="7"/>
        <v>85232</v>
      </c>
    </row>
    <row r="79" spans="1:32" s="178" customFormat="1" ht="12" customHeight="1" x14ac:dyDescent="0.2">
      <c r="A79" s="13" t="s">
        <v>80</v>
      </c>
      <c r="B79" s="118">
        <v>43680</v>
      </c>
      <c r="C79" s="119">
        <v>5556</v>
      </c>
      <c r="D79" s="119">
        <v>1407</v>
      </c>
      <c r="E79" s="119">
        <v>0</v>
      </c>
      <c r="F79" s="119">
        <v>320</v>
      </c>
      <c r="G79" s="179">
        <f>SUM(B79:F79)</f>
        <v>50963</v>
      </c>
      <c r="H79" s="118">
        <v>126</v>
      </c>
      <c r="I79" s="119">
        <v>541</v>
      </c>
      <c r="J79" s="119">
        <v>127</v>
      </c>
      <c r="K79" s="119">
        <v>0</v>
      </c>
      <c r="L79" s="119">
        <v>144</v>
      </c>
      <c r="M79" s="179">
        <f>SUM(H79:L79)</f>
        <v>938</v>
      </c>
      <c r="N79" s="120">
        <v>1814817600</v>
      </c>
      <c r="O79" s="121">
        <v>530494920</v>
      </c>
      <c r="P79" s="121">
        <v>162632675</v>
      </c>
      <c r="Q79" s="121">
        <v>0</v>
      </c>
      <c r="R79" s="121">
        <v>125391000</v>
      </c>
      <c r="S79" s="180">
        <f>SUM(N79:R79)</f>
        <v>2633336195</v>
      </c>
      <c r="T79" s="120">
        <v>36290234000</v>
      </c>
      <c r="U79" s="121">
        <v>8838557800</v>
      </c>
      <c r="V79" s="121">
        <v>3116049500</v>
      </c>
      <c r="W79" s="121">
        <v>0</v>
      </c>
      <c r="X79" s="121">
        <v>1986809000</v>
      </c>
      <c r="Y79" s="180">
        <f>SUM(T79:X79)</f>
        <v>50231650300</v>
      </c>
      <c r="Z79" s="120">
        <v>22870601100</v>
      </c>
      <c r="AA79" s="121">
        <v>5734873000</v>
      </c>
      <c r="AB79" s="121">
        <v>2570929300</v>
      </c>
      <c r="AC79" s="121">
        <v>0</v>
      </c>
      <c r="AD79" s="121">
        <v>1534780500</v>
      </c>
      <c r="AE79" s="180">
        <f>SUM(Z79:AD79)</f>
        <v>32711183900</v>
      </c>
      <c r="AF79" s="177">
        <f t="shared" si="7"/>
        <v>51901</v>
      </c>
    </row>
    <row r="80" spans="1:32" s="52" customFormat="1" ht="12" customHeight="1" x14ac:dyDescent="0.2">
      <c r="A80" s="17" t="s">
        <v>81</v>
      </c>
      <c r="B80" s="80">
        <v>50823</v>
      </c>
      <c r="C80" s="60">
        <v>2316</v>
      </c>
      <c r="D80" s="60">
        <v>893</v>
      </c>
      <c r="E80" s="60">
        <v>7254</v>
      </c>
      <c r="F80" s="60">
        <v>879</v>
      </c>
      <c r="G80" s="145">
        <f t="shared" si="8"/>
        <v>62165</v>
      </c>
      <c r="H80" s="60">
        <v>2120</v>
      </c>
      <c r="I80" s="60">
        <v>112</v>
      </c>
      <c r="J80" s="60">
        <v>107</v>
      </c>
      <c r="K80" s="60">
        <v>465</v>
      </c>
      <c r="L80" s="60">
        <v>87</v>
      </c>
      <c r="M80" s="150">
        <v>2891</v>
      </c>
      <c r="N80" s="18">
        <v>1199583450</v>
      </c>
      <c r="O80" s="18">
        <v>121471367</v>
      </c>
      <c r="P80" s="18">
        <v>58639550</v>
      </c>
      <c r="Q80" s="18">
        <v>312836925</v>
      </c>
      <c r="R80" s="18">
        <v>25826300</v>
      </c>
      <c r="S80" s="18">
        <f t="shared" si="10"/>
        <v>1718357592</v>
      </c>
      <c r="T80" s="33">
        <v>23991669000</v>
      </c>
      <c r="U80" s="18">
        <v>1629015017</v>
      </c>
      <c r="V80" s="18">
        <v>803320000</v>
      </c>
      <c r="W80" s="18">
        <v>6256738500</v>
      </c>
      <c r="X80" s="18">
        <v>484548000</v>
      </c>
      <c r="Y80" s="18">
        <f t="shared" si="11"/>
        <v>33165290517</v>
      </c>
      <c r="Z80" s="33">
        <v>14013959000</v>
      </c>
      <c r="AA80" s="18">
        <v>629512017</v>
      </c>
      <c r="AB80" s="18">
        <v>459212000</v>
      </c>
      <c r="AC80" s="18">
        <v>4243558500</v>
      </c>
      <c r="AD80" s="18">
        <v>295603000</v>
      </c>
      <c r="AE80" s="18">
        <f t="shared" si="12"/>
        <v>19641844517</v>
      </c>
      <c r="AF80" s="55">
        <f t="shared" si="7"/>
        <v>65056</v>
      </c>
    </row>
    <row r="81" spans="1:32" s="38" customFormat="1" ht="12" customHeight="1" thickBot="1" x14ac:dyDescent="0.25">
      <c r="A81" s="13" t="s">
        <v>82</v>
      </c>
      <c r="B81" s="103">
        <v>2917</v>
      </c>
      <c r="C81" s="104">
        <v>196</v>
      </c>
      <c r="D81" s="104">
        <v>241</v>
      </c>
      <c r="E81" s="104">
        <v>2927</v>
      </c>
      <c r="F81" s="104">
        <v>209</v>
      </c>
      <c r="G81" s="147">
        <f t="shared" si="8"/>
        <v>6490</v>
      </c>
      <c r="H81" s="104">
        <v>540</v>
      </c>
      <c r="I81" s="104">
        <v>8</v>
      </c>
      <c r="J81" s="104">
        <v>23</v>
      </c>
      <c r="K81" s="104">
        <v>3</v>
      </c>
      <c r="L81" s="104">
        <v>44</v>
      </c>
      <c r="M81" s="166">
        <f t="shared" si="9"/>
        <v>618</v>
      </c>
      <c r="N81" s="76">
        <v>15962855</v>
      </c>
      <c r="O81" s="76">
        <v>1948535</v>
      </c>
      <c r="P81" s="76">
        <v>3438821</v>
      </c>
      <c r="Q81" s="76">
        <v>75370570</v>
      </c>
      <c r="R81" s="76">
        <v>1612753</v>
      </c>
      <c r="S81" s="76">
        <f t="shared" si="10"/>
        <v>98333534</v>
      </c>
      <c r="T81" s="75">
        <v>319257100</v>
      </c>
      <c r="U81" s="76">
        <v>16470500</v>
      </c>
      <c r="V81" s="76">
        <v>32800100</v>
      </c>
      <c r="W81" s="76">
        <v>1507411400</v>
      </c>
      <c r="X81" s="76">
        <v>27064600</v>
      </c>
      <c r="Y81" s="76">
        <f t="shared" si="11"/>
        <v>1903003700</v>
      </c>
      <c r="Z81" s="75">
        <v>44500900</v>
      </c>
      <c r="AA81" s="76">
        <v>3525800</v>
      </c>
      <c r="AB81" s="76">
        <v>3586600</v>
      </c>
      <c r="AC81" s="76">
        <v>1423267700</v>
      </c>
      <c r="AD81" s="76">
        <v>3841600</v>
      </c>
      <c r="AE81" s="76">
        <f t="shared" si="12"/>
        <v>1478722600</v>
      </c>
      <c r="AF81" s="55">
        <f t="shared" si="7"/>
        <v>7108</v>
      </c>
    </row>
    <row r="82" spans="1:32" ht="12" customHeight="1" thickBot="1" x14ac:dyDescent="0.25">
      <c r="A82" s="34"/>
      <c r="B82" s="51">
        <f t="shared" ref="B82:AE82" si="13">SUM(B3:B81)</f>
        <v>2349074</v>
      </c>
      <c r="C82" s="51">
        <f t="shared" si="13"/>
        <v>158955</v>
      </c>
      <c r="D82" s="51">
        <f t="shared" si="13"/>
        <v>68691</v>
      </c>
      <c r="E82" s="51">
        <f t="shared" si="13"/>
        <v>142997</v>
      </c>
      <c r="F82" s="51">
        <f t="shared" si="13"/>
        <v>34205</v>
      </c>
      <c r="G82" s="143">
        <f t="shared" si="13"/>
        <v>2753922</v>
      </c>
      <c r="H82" s="51">
        <f t="shared" si="13"/>
        <v>112222</v>
      </c>
      <c r="I82" s="51">
        <f t="shared" si="13"/>
        <v>5813</v>
      </c>
      <c r="J82" s="51">
        <f t="shared" si="13"/>
        <v>8036</v>
      </c>
      <c r="K82" s="51">
        <f t="shared" si="13"/>
        <v>16951</v>
      </c>
      <c r="L82" s="51">
        <f t="shared" si="13"/>
        <v>6911</v>
      </c>
      <c r="M82" s="51">
        <f t="shared" si="13"/>
        <v>149933</v>
      </c>
      <c r="N82" s="112">
        <f t="shared" si="13"/>
        <v>71126070614</v>
      </c>
      <c r="O82" s="112">
        <f t="shared" si="13"/>
        <v>12568034704</v>
      </c>
      <c r="P82" s="112">
        <f t="shared" si="13"/>
        <v>5822976683</v>
      </c>
      <c r="Q82" s="112">
        <f t="shared" si="13"/>
        <v>4901156885</v>
      </c>
      <c r="R82" s="112">
        <f t="shared" si="13"/>
        <v>3899598891</v>
      </c>
      <c r="S82" s="112">
        <f t="shared" si="13"/>
        <v>98317837777</v>
      </c>
      <c r="T82" s="112">
        <f t="shared" si="13"/>
        <v>1420925435397</v>
      </c>
      <c r="U82" s="112">
        <f t="shared" si="13"/>
        <v>189636772862</v>
      </c>
      <c r="V82" s="112">
        <f t="shared" si="13"/>
        <v>75841094297</v>
      </c>
      <c r="W82" s="112">
        <f t="shared" si="13"/>
        <v>97976903425</v>
      </c>
      <c r="X82" s="112">
        <f t="shared" si="13"/>
        <v>64840156963</v>
      </c>
      <c r="Y82" s="112">
        <f t="shared" si="13"/>
        <v>1849220362944</v>
      </c>
      <c r="Z82" s="112">
        <f t="shared" si="13"/>
        <v>936537419084</v>
      </c>
      <c r="AA82" s="112">
        <f t="shared" si="13"/>
        <v>87001085982</v>
      </c>
      <c r="AB82" s="112">
        <f t="shared" si="13"/>
        <v>37402238184</v>
      </c>
      <c r="AC82" s="112">
        <f t="shared" si="13"/>
        <v>73685653131</v>
      </c>
      <c r="AD82" s="112">
        <f t="shared" si="13"/>
        <v>44632688093</v>
      </c>
      <c r="AE82" s="112">
        <f t="shared" si="13"/>
        <v>1179259084474</v>
      </c>
      <c r="AF82" s="55">
        <f t="shared" si="7"/>
        <v>2903855</v>
      </c>
    </row>
    <row r="83" spans="1:32" x14ac:dyDescent="0.2">
      <c r="A83" s="35"/>
      <c r="B83" s="39"/>
      <c r="C83" s="39"/>
      <c r="D83" s="39"/>
      <c r="E83" s="39"/>
      <c r="F83" s="39"/>
      <c r="G83" s="39"/>
      <c r="H83" s="106"/>
      <c r="I83" s="107"/>
      <c r="J83" s="107"/>
      <c r="K83" s="108"/>
      <c r="L83" s="108"/>
      <c r="M83" s="36"/>
      <c r="N83" s="37"/>
      <c r="O83" s="37"/>
      <c r="P83" s="37"/>
      <c r="Q83" s="37"/>
      <c r="R83" s="37"/>
      <c r="S83" s="44"/>
      <c r="U83" s="37"/>
      <c r="V83" s="37"/>
      <c r="W83" s="37"/>
      <c r="X83" s="10"/>
      <c r="Y83" s="37"/>
      <c r="Z83" s="49"/>
      <c r="AA83" s="37"/>
      <c r="AB83" s="37"/>
      <c r="AC83" s="37"/>
      <c r="AD83" s="37"/>
      <c r="AE83" s="44"/>
      <c r="AF83" s="55"/>
    </row>
    <row r="88" spans="1:32" x14ac:dyDescent="0.2">
      <c r="A88" s="69"/>
    </row>
    <row r="89" spans="1:32" x14ac:dyDescent="0.2">
      <c r="Y89" s="1"/>
    </row>
  </sheetData>
  <autoFilter ref="A2:AF82" xr:uid="{00000000-0009-0000-0000-000000000000}"/>
  <mergeCells count="5">
    <mergeCell ref="B1:G1"/>
    <mergeCell ref="H1:M1"/>
    <mergeCell ref="N1:S1"/>
    <mergeCell ref="T1:Y1"/>
    <mergeCell ref="Z1:AE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D14DD0107DB3429CEA5B61994F4730" ma:contentTypeVersion="18" ma:contentTypeDescription="Create a new document." ma:contentTypeScope="" ma:versionID="f13f843af48b26e3a5d89cf3df2c01d0">
  <xsd:schema xmlns:xsd="http://www.w3.org/2001/XMLSchema" xmlns:xs="http://www.w3.org/2001/XMLSchema" xmlns:p="http://schemas.microsoft.com/office/2006/metadata/properties" xmlns:ns3="a5f32de4-e402-4188-b034-e71ca7d22e54" xmlns:ns4="9290a5ca-787e-49e7-a052-931eeac9399c" xmlns:ns5="9015103a-faad-4b62-9a46-e6493da446ca" targetNamespace="http://schemas.microsoft.com/office/2006/metadata/properties" ma:root="true" ma:fieldsID="f3cf1a7975d43a2512da8484ddaba7f0" ns3:_="" ns4:_="" ns5:_="">
    <xsd:import namespace="a5f32de4-e402-4188-b034-e71ca7d22e54"/>
    <xsd:import namespace="9290a5ca-787e-49e7-a052-931eeac9399c"/>
    <xsd:import namespace="9015103a-faad-4b62-9a46-e6493da446ca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  <xsd:element ref="ns4:SharedWithUsers" minOccurs="0"/>
                <xsd:element ref="ns4:SharedWithDetails" minOccurs="0"/>
                <xsd:element ref="ns4:SharingHintHash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DateTaken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AutoKeyPoints" minOccurs="0"/>
                <xsd:element ref="ns5:MediaServiceKeyPoints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2de4-e402-4188-b034-e71ca7d22e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90a5ca-787e-49e7-a052-931eeac939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5103a-faad-4b62-9a46-e6493da446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97aeec6-0273-40f2-ab3e-beee73212332" ContentTypeId="0x0101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B0AB94-6A6A-4904-88FB-20C05691EB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2de4-e402-4188-b034-e71ca7d22e54"/>
    <ds:schemaRef ds:uri="9290a5ca-787e-49e7-a052-931eeac9399c"/>
    <ds:schemaRef ds:uri="9015103a-faad-4b62-9a46-e6493da446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770A38-C7C3-4EBF-BC16-3607923172D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F104234-FF94-4430-B67A-F622DEF41A5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9B18105-82F7-4661-98E7-3DAF83D3FCB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CDA4A67C-D2A8-4DF5-825C-F25BC13E4D5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OutcomeSummary2016</vt:lpstr>
      <vt:lpstr>OutcomeSummary2016!OLE_LINK1</vt:lpstr>
    </vt:vector>
  </TitlesOfParts>
  <Company>DSEDPI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dm79</dc:creator>
  <cp:lastModifiedBy>Penelope Vallentine (DELWP)</cp:lastModifiedBy>
  <cp:lastPrinted>2007-08-08T22:12:30Z</cp:lastPrinted>
  <dcterms:created xsi:type="dcterms:W3CDTF">2007-01-05T00:10:42Z</dcterms:created>
  <dcterms:modified xsi:type="dcterms:W3CDTF">2020-11-08T23:42:02Z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0x01010075D14DD0107DB3429CEA5B61994F4730</vt:lpwstr>
  </property>
</Properties>
</file>