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croads-my.sharepoint.com/personal/rebecca_green_transport_vic_gov_au/Documents/Desktop/"/>
    </mc:Choice>
  </mc:AlternateContent>
  <xr:revisionPtr revIDLastSave="0" documentId="8_{C2C08A86-2035-48C3-B41C-5210748DDBCA}" xr6:coauthVersionLast="47" xr6:coauthVersionMax="47" xr10:uidLastSave="{00000000-0000-0000-0000-000000000000}"/>
  <bookViews>
    <workbookView xWindow="16690" yWindow="-110" windowWidth="19420" windowHeight="11500" xr2:uid="{00000000-000D-0000-FFFF-FFFF00000000}"/>
  </bookViews>
  <sheets>
    <sheet name="Outcomes Summary 2026" sheetId="13" r:id="rId1"/>
    <sheet name="VMONLINE LINKS" sheetId="12" state="hidden" r:id="rId2"/>
    <sheet name="Copy" sheetId="9" state="hidden" r:id="rId3"/>
  </sheets>
  <externalReferences>
    <externalReference r:id="rId4"/>
  </externalReferences>
  <definedNames>
    <definedName name="_xlnm._FilterDatabase" localSheetId="2" hidden="1">Copy!$A$37:$WSN$37</definedName>
    <definedName name="Bld">'[1]Valuation Record'!$CH:$CH</definedName>
    <definedName name="NewCIV">'[1]Valuation Record'!$AJ:$AJ</definedName>
    <definedName name="NewNAV">'[1]Valuation Record'!$AK:$AK</definedName>
    <definedName name="NewSV">'[1]Valuation Record'!$AI:$AI</definedName>
    <definedName name="OLE_LINK1" localSheetId="2">Copy!$C$10</definedName>
    <definedName name="Rateability">'[1]Valuation Record'!$CB:$CB</definedName>
    <definedName name="UseCat">'[1]Valuation Record'!$CD:$CD</definedName>
    <definedName name="Z_0BB0FAF4_DC14_4718_9AD4_E34011C98D9D_.wvu.FilterData" localSheetId="2" hidden="1">Copy!$B$2:$CD$34</definedName>
    <definedName name="Z_1ACC6B87_DCAC_4254_8A21_F8C68E1BE2CB_.wvu.Cols" localSheetId="2" hidden="1">Copy!#REF!</definedName>
    <definedName name="Z_1ACC6B87_DCAC_4254_8A21_F8C68E1BE2CB_.wvu.FilterData" localSheetId="2" hidden="1">Copy!$B$2:$CD$34</definedName>
    <definedName name="Z_1D9337E0_A6D8_41B8_A9A2_043F16C62A2D_.wvu.FilterData" localSheetId="2" hidden="1">Copy!$B$2:$CD$34</definedName>
    <definedName name="Z_1EEA32B8_DE2C_4922_BD48_8A6133C0605B_.wvu.Cols" localSheetId="2" hidden="1">Copy!#REF!</definedName>
    <definedName name="Z_1EEA32B8_DE2C_4922_BD48_8A6133C0605B_.wvu.FilterData" localSheetId="2" hidden="1">Copy!$B$2:$CD$34</definedName>
    <definedName name="Z_20FC35D3_3F0A_43F6_96FD_03E00DB87793_.wvu.Cols" localSheetId="2" hidden="1">Copy!#REF!</definedName>
    <definedName name="Z_20FC35D3_3F0A_43F6_96FD_03E00DB87793_.wvu.FilterData" localSheetId="2" hidden="1">Copy!$B$2:$CD$34</definedName>
    <definedName name="Z_25EEB4D2_AFD4_4161_9B99_0FC9265DB253_.wvu.Cols" localSheetId="2" hidden="1">Copy!#REF!</definedName>
    <definedName name="Z_25EEB4D2_AFD4_4161_9B99_0FC9265DB253_.wvu.FilterData" localSheetId="2" hidden="1">Copy!$B$2:$CD$34</definedName>
    <definedName name="Z_45DE60AF_D4E4_4813_A199_59264ECD0F30_.wvu.Cols" localSheetId="2" hidden="1">Copy!#REF!</definedName>
    <definedName name="Z_45DE60AF_D4E4_4813_A199_59264ECD0F30_.wvu.FilterData" localSheetId="2" hidden="1">Copy!$B$2:$CD$34</definedName>
    <definedName name="Z_4684BAD8_3037_41B7_9D6F_1F7ED8D72C57_.wvu.FilterData" localSheetId="2" hidden="1">Copy!$B$2:$CD$34</definedName>
    <definedName name="Z_50E73FE3_D180_4469_93F5_C079C03778E0_.wvu.FilterData" localSheetId="2" hidden="1">Copy!$B$2:$CD$34</definedName>
    <definedName name="Z_62D2EAB5_23B9_43BE_A9A1_9143AB8E771F_.wvu.FilterData" localSheetId="2" hidden="1">Copy!$B$2:$CD$34</definedName>
    <definedName name="Z_66EA72FF_2D25_46EF_97C3_E71D10BF5307_.wvu.Cols" localSheetId="2" hidden="1">Copy!#REF!</definedName>
    <definedName name="Z_66EA72FF_2D25_46EF_97C3_E71D10BF5307_.wvu.FilterData" localSheetId="2" hidden="1">Copy!$B$2:$CD$34</definedName>
    <definedName name="Z_677D4FC6_B9DF_4F45_8D04_5B454D6903EF_.wvu.FilterData" localSheetId="2" hidden="1">Copy!$B$2:$CD$34</definedName>
    <definedName name="Z_747CB692_AF2E_4E27_9624_159722C6B196_.wvu.FilterData" localSheetId="2" hidden="1">Copy!$B$2:$CD$34</definedName>
    <definedName name="Z_7522AA2E_D745_4EBE_921E_B6FAFC4F2B15_.wvu.FilterData" localSheetId="2" hidden="1">Copy!$B$2:$CD$34</definedName>
    <definedName name="Z_7B612E3D_A098_426F_9E84_4D00CF33B932_.wvu.FilterData" localSheetId="2" hidden="1">Copy!$B$2:$CD$34</definedName>
    <definedName name="Z_7C697597_E86C_4C90_9374_A3E4B2910F65_.wvu.FilterData" localSheetId="2" hidden="1">Copy!$B$2:$CD$34</definedName>
    <definedName name="Z_7C73FDBA_7248_41F3_803E_1F6A994E325C_.wvu.Cols" localSheetId="2" hidden="1">Copy!#REF!</definedName>
    <definedName name="Z_7C73FDBA_7248_41F3_803E_1F6A994E325C_.wvu.FilterData" localSheetId="2" hidden="1">Copy!$B$2:$CD$34</definedName>
    <definedName name="Z_7CEB6370_F5EC_4066_90FE_5939F9EC4387_.wvu.Cols" localSheetId="2" hidden="1">Copy!#REF!</definedName>
    <definedName name="Z_7CEB6370_F5EC_4066_90FE_5939F9EC4387_.wvu.FilterData" localSheetId="2" hidden="1">Copy!$B$2:$WSN$34</definedName>
    <definedName name="Z_7F491459_80BE_4619_8FC5_E387285918D8_.wvu.FilterData" localSheetId="2" hidden="1">Copy!$B$2:$CD$34</definedName>
    <definedName name="Z_7F7B8418_9AE9_4681_8181_59989B410315_.wvu.Cols" localSheetId="2" hidden="1">Copy!#REF!</definedName>
    <definedName name="Z_7F7B8418_9AE9_4681_8181_59989B410315_.wvu.FilterData" localSheetId="2" hidden="1">Copy!$B$2:$CD$34</definedName>
    <definedName name="Z_8DC8A704_8FCB_4EAD_AF86_DE85BD0D563E_.wvu.FilterData" localSheetId="2" hidden="1">Copy!$B$2:$CD$34</definedName>
    <definedName name="Z_8EA7391C_F3A4_4ACA_96E3_E4B130EDEF08_.wvu.Cols" localSheetId="2" hidden="1">Copy!#REF!</definedName>
    <definedName name="Z_8EA7391C_F3A4_4ACA_96E3_E4B130EDEF08_.wvu.FilterData" localSheetId="2" hidden="1">Copy!$B$2:$CD$34</definedName>
    <definedName name="Z_8ECAA432_238E_4244_8C66_223CBFCDBDD3_.wvu.Cols" localSheetId="2" hidden="1">Copy!#REF!</definedName>
    <definedName name="Z_8ECAA432_238E_4244_8C66_223CBFCDBDD3_.wvu.FilterData" localSheetId="2" hidden="1">Copy!$B$2:$CD$34</definedName>
    <definedName name="Z_908320D1_5272_456F_A980_95128DFE2C93_.wvu.FilterData" localSheetId="2" hidden="1">Copy!$B$2:$CD$34</definedName>
    <definedName name="Z_90D46220_9EB0_4951_BA49_5283043A6CBF_.wvu.FilterData" localSheetId="2" hidden="1">Copy!$B$2:$CD$34</definedName>
    <definedName name="Z_A564695D_C7BF_4DCF_8F9A_D63CFA438AD5_.wvu.Cols" localSheetId="2" hidden="1">Copy!#REF!</definedName>
    <definedName name="Z_A564695D_C7BF_4DCF_8F9A_D63CFA438AD5_.wvu.FilterData" localSheetId="2" hidden="1">Copy!$B$2:$CD$34</definedName>
    <definedName name="Z_A58037E9_4E03_4B4A_9F8E_8B6C38DE6B2A_.wvu.FilterData" localSheetId="2" hidden="1">Copy!$B$2:$CD$34</definedName>
    <definedName name="Z_AB71ED4F_646A_471B_80A7_A3BFB2E5F279_.wvu.Cols" localSheetId="2" hidden="1">Copy!#REF!</definedName>
    <definedName name="Z_AB71ED4F_646A_471B_80A7_A3BFB2E5F279_.wvu.FilterData" localSheetId="2" hidden="1">Copy!$B$2:$CD$34</definedName>
    <definedName name="Z_B041CFD0_705D_4C03_9F12_EB42E4F4D083_.wvu.Cols" localSheetId="2" hidden="1">Copy!#REF!</definedName>
    <definedName name="Z_B041CFD0_705D_4C03_9F12_EB42E4F4D083_.wvu.FilterData" localSheetId="2" hidden="1">Copy!$B$2:$CD$34</definedName>
    <definedName name="Z_B694A331_22C6_43FE_AC6A_7710291A363A_.wvu.FilterData" localSheetId="2" hidden="1">Copy!$B$2:$CD$34</definedName>
    <definedName name="Z_BE7D0A8D_D150_4546_8477_E688672AA49C_.wvu.Cols" localSheetId="2" hidden="1">Copy!#REF!</definedName>
    <definedName name="Z_BE7D0A8D_D150_4546_8477_E688672AA49C_.wvu.FilterData" localSheetId="2" hidden="1">Copy!$B$2:$CD$34</definedName>
    <definedName name="Z_C5532647_4222_46FE_8CDD_51A4ABDACCBC_.wvu.FilterData" localSheetId="2" hidden="1">Copy!$B$2:$CD$34</definedName>
    <definedName name="Z_CFFA12BF_B814_45A0_8A8B_2593487A2803_.wvu.Cols" localSheetId="2" hidden="1">Copy!#REF!</definedName>
    <definedName name="Z_CFFA12BF_B814_45A0_8A8B_2593487A2803_.wvu.FilterData" localSheetId="2" hidden="1">Copy!$B$2:$CD$34</definedName>
    <definedName name="Z_D2CE0AAF_66EA_486D_9133_2628ACBE3F56_.wvu.Cols" localSheetId="2" hidden="1">Copy!#REF!</definedName>
    <definedName name="Z_D2CE0AAF_66EA_486D_9133_2628ACBE3F56_.wvu.FilterData" localSheetId="2" hidden="1">Copy!$B$2:$CD$34</definedName>
    <definedName name="Z_D4B1083B_0D29_4DE6_A6A8_0EDBE67B8D0A_.wvu.FilterData" localSheetId="2" hidden="1">Copy!$B$2:$CD$34</definedName>
    <definedName name="Z_D9A7D83C_677F_45EB_A117_54EA91EA0386_.wvu.FilterData" localSheetId="2" hidden="1">Copy!$B$2:$CD$34</definedName>
    <definedName name="Z_DB5FAC99_7C43_4CE0_8C7D_EA04C006B0F1_.wvu.FilterData" localSheetId="2" hidden="1">Copy!$B$2:$CD$34</definedName>
    <definedName name="Z_DD01FB75_C596_4722_B591_6C837CB013AE_.wvu.FilterData" localSheetId="2" hidden="1">Copy!$B$2:$CD$34</definedName>
    <definedName name="Z_E5F4F9C8_FE0F_4278_9C04_2F4F1DA6FA54_.wvu.FilterData" localSheetId="2" hidden="1">Copy!$B$2:$CD$34</definedName>
    <definedName name="Z_E621B028_CA69_4275_9883_1E8E2C666595_.wvu.FilterData" localSheetId="2" hidden="1">Copy!$B$2:$CD$34</definedName>
    <definedName name="Z_E63BAAE9_D55B_4D25_A7E6_9B39FCAB486E_.wvu.Cols" localSheetId="2" hidden="1">Copy!#REF!</definedName>
    <definedName name="Z_E63BAAE9_D55B_4D25_A7E6_9B39FCAB486E_.wvu.FilterData" localSheetId="2" hidden="1">Copy!$B$2:$CD$34</definedName>
    <definedName name="Z_E7162AAA_AD22_4F4F_8E9F_516EF79C042A_.wvu.FilterData" localSheetId="2" hidden="1">Copy!$B$2:$CD$34</definedName>
    <definedName name="Z_F4D255C4_0B06_46C7_993A_7FD8A2D44F5B_.wvu.FilterData" localSheetId="2" hidden="1">Copy!$B$2:$CD$34</definedName>
    <definedName name="Z_FB991245_FB05_450F_B113_F7E1180A7B1F_.wvu.Cols" localSheetId="2" hidden="1">Copy!#REF!</definedName>
    <definedName name="Z_FB991245_FB05_450F_B113_F7E1180A7B1F_.wvu.FilterData" localSheetId="2" hidden="1">Copy!$B$2:$CD$34</definedName>
  </definedNames>
  <calcPr calcId="191028"/>
  <customWorkbookViews>
    <customWorkbookView name="Doug J Marcina (DELWP) - Personal View" guid="{7C73FDBA-7248-41F3-803E-1F6A994E325C}" mergeInterval="0" personalView="1" maximized="1" xWindow="-8" yWindow="-8" windowWidth="1936" windowHeight="1056" tabRatio="480" activeSheetId="2"/>
    <customWorkbookView name="Jenny Ahn (DELWP) - Personal View" guid="{B041CFD0-705D-4C03-9F12-EB42E4F4D083}" mergeInterval="0" personalView="1" maximized="1" xWindow="1912" yWindow="-8" windowWidth="1696" windowHeight="1026" tabRatio="480" activeSheetId="2"/>
    <customWorkbookView name="Jingyuan Zhang (DELWP) - Personal View" guid="{8EA7391C-F3A4-4ACA-96E3-E4B130EDEF08}" mergeInterval="0" personalView="1" xWindow="88" yWindow="89" windowWidth="1651" windowHeight="848" tabRatio="480" activeSheetId="2"/>
    <customWorkbookView name="Lucy A Kennedy (DELWP) - Personal View" guid="{AB71ED4F-646A-471B-80A7-A3BFB2E5F279}" mergeInterval="0" personalView="1" xWindow="5" yWindow="427" windowWidth="954" windowHeight="473" tabRatio="480" activeSheetId="2"/>
    <customWorkbookView name="Kathlyn M Poon (DELWP) - Personal View" guid="{1ACC6B87-DCAC-4254-8A21-F8C68E1BE2CB}" mergeInterval="0" personalView="1" maximized="1" xWindow="1912" yWindow="-8" windowWidth="1936" windowHeight="1176" tabRatio="480" activeSheetId="2"/>
    <customWorkbookView name="Lucy Kennedy - Personal View" guid="{8ECAA432-238E-4244-8C66-223CBFCDBDD3}" mergeInterval="0" personalView="1" xWindow="12" yWindow="475" windowWidth="899" windowHeight="495" tabRatio="480" activeSheetId="2"/>
    <customWorkbookView name="Leandra Gordon - Personal View" guid="{E63BAAE9-D55B-4D25-A7E6-9B39FCAB486E}" mergeInterval="0" personalView="1" maximized="1" xWindow="1911" yWindow="-9" windowWidth="1938" windowHeight="1218" tabRatio="480" activeSheetId="2"/>
    <customWorkbookView name="Doug Marcina - Personal View" guid="{FB991245-FB05-450F-B113-F7E1180A7B1F}" mergeInterval="0" personalView="1" maximized="1" xWindow="-4" yWindow="-4" windowWidth="1928" windowHeight="1044" tabRatio="480" activeSheetId="2"/>
    <customWorkbookView name="Brigette Scott - Personal View" guid="{BE7D0A8D-D150-4546-8477-E688672AA49C}" mergeInterval="0" personalView="1" maximized="1" xWindow="-8" yWindow="-8" windowWidth="1936" windowHeight="1056" tabRatio="480" activeSheetId="2"/>
    <customWorkbookView name="Robert Marsh - Personal View" guid="{D2CE0AAF-66EA-486D-9133-2628ACBE3F56}" mergeInterval="0" personalView="1" maximized="1" xWindow="1676" yWindow="-4" windowWidth="1688" windowHeight="1058" tabRatio="480" activeSheetId="2"/>
    <customWorkbookView name="Josh Leyshon - Personal View" guid="{66EA72FF-2D25-46EF-97C3-E71D10BF5307}" mergeInterval="0" personalView="1" maximized="1" xWindow="1911" yWindow="-9" windowWidth="1938" windowHeight="1218" tabRatio="480" activeSheetId="2"/>
    <customWorkbookView name="Kathlyn Poon - Personal View" guid="{25EEB4D2-AFD4-4161-9B99-0FC9265DB253}" mergeInterval="0" personalView="1" maximized="1" xWindow="-4" yWindow="-4" windowWidth="1688" windowHeight="1006" tabRatio="480" activeSheetId="2"/>
    <customWorkbookView name="My Le Hoang - Personal View" guid="{1EEA32B8-DE2C-4922-BD48-8A6133C0605B}" mergeInterval="0" personalView="1" maximized="1" xWindow="1916" yWindow="-4" windowWidth="1928" windowHeight="1088" tabRatio="480" activeSheetId="2"/>
    <customWorkbookView name="Sarah L Gawthorpe (DELWP) - Personal View" guid="{CFFA12BF-B814-45A0-8A8B-2593487A2803}" mergeInterval="0" personalView="1" maximized="1" xWindow="-8" yWindow="-8" windowWidth="1936" windowHeight="1056" tabRatio="480" activeSheetId="2"/>
    <customWorkbookView name="My Le Hoang (DELWP) - Personal View" guid="{A564695D-C7BF-4DCF-8F9A-D63CFA438AD5}" mergeInterval="0" personalView="1" maximized="1" xWindow="1912" yWindow="-8" windowWidth="1936" windowHeight="1056" tabRatio="480" activeSheetId="2"/>
    <customWorkbookView name="Josh Leyshon (DELWP) - Personal View" guid="{20FC35D3-3F0A-43F6-96FD-03E00DB87793}" mergeInterval="0" personalView="1" maximized="1" xWindow="1912" yWindow="-8" windowWidth="1936" windowHeight="1176" tabRatio="480" activeSheetId="2"/>
    <customWorkbookView name="Su-Ann Koh (DELWP) - Personal View" guid="{45DE60AF-D4E4-4813-A199-59264ECD0F30}" mergeInterval="0" personalView="1" xWindow="1991" yWindow="62" windowWidth="1440" windowHeight="759" tabRatio="480" activeSheetId="2"/>
    <customWorkbookView name="Robert J Marsh (DELWP) - Personal View" guid="{7F7B8418-9AE9-4681-8181-59989B410315}" mergeInterval="0" personalView="1" maximized="1" xWindow="1672" yWindow="-8" windowWidth="1696" windowHeight="1026" tabRatio="480" activeSheetId="2"/>
    <customWorkbookView name="Leandra J Gordon (DELWP) - Personal View" guid="{7CEB6370-F5EC-4066-90FE-5939F9EC4387}" mergeInterval="0" personalView="1" maximized="1" xWindow="-8" yWindow="-8" windowWidth="1936" windowHeight="1056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92" i="9" l="1"/>
  <c r="BK39" i="9" l="1"/>
  <c r="BL39" i="9"/>
  <c r="BM39" i="9"/>
  <c r="BN39" i="9"/>
  <c r="BO39" i="9"/>
  <c r="BP39" i="9"/>
  <c r="BQ39" i="9"/>
  <c r="BR39" i="9"/>
  <c r="BS39" i="9"/>
  <c r="BT39" i="9"/>
  <c r="BK40" i="9"/>
  <c r="BL40" i="9"/>
  <c r="BM40" i="9"/>
  <c r="BN40" i="9"/>
  <c r="BO40" i="9"/>
  <c r="BP40" i="9"/>
  <c r="BQ40" i="9"/>
  <c r="BR40" i="9"/>
  <c r="BS40" i="9"/>
  <c r="BT40" i="9"/>
  <c r="BK41" i="9"/>
  <c r="BL41" i="9"/>
  <c r="BM41" i="9"/>
  <c r="BN41" i="9"/>
  <c r="BO41" i="9"/>
  <c r="BP41" i="9"/>
  <c r="BQ41" i="9"/>
  <c r="BR41" i="9"/>
  <c r="BS41" i="9"/>
  <c r="BT41" i="9"/>
  <c r="BK42" i="9"/>
  <c r="BL42" i="9"/>
  <c r="BM42" i="9"/>
  <c r="BN42" i="9"/>
  <c r="BO42" i="9"/>
  <c r="BP42" i="9"/>
  <c r="BQ42" i="9"/>
  <c r="BR42" i="9"/>
  <c r="BS42" i="9"/>
  <c r="BT42" i="9"/>
  <c r="BK43" i="9"/>
  <c r="BL43" i="9"/>
  <c r="BM43" i="9"/>
  <c r="BN43" i="9"/>
  <c r="BO43" i="9"/>
  <c r="BP43" i="9"/>
  <c r="BQ43" i="9"/>
  <c r="BR43" i="9"/>
  <c r="BS43" i="9"/>
  <c r="BT43" i="9"/>
  <c r="BK44" i="9"/>
  <c r="BL44" i="9"/>
  <c r="BM44" i="9"/>
  <c r="BN44" i="9"/>
  <c r="BO44" i="9"/>
  <c r="BP44" i="9"/>
  <c r="BQ44" i="9"/>
  <c r="BR44" i="9"/>
  <c r="BS44" i="9"/>
  <c r="BT44" i="9"/>
  <c r="BK45" i="9"/>
  <c r="BL45" i="9"/>
  <c r="BM45" i="9"/>
  <c r="BN45" i="9"/>
  <c r="BO45" i="9"/>
  <c r="BP45" i="9"/>
  <c r="BQ45" i="9"/>
  <c r="BR45" i="9"/>
  <c r="BS45" i="9"/>
  <c r="BT45" i="9"/>
  <c r="BK46" i="9"/>
  <c r="BL46" i="9"/>
  <c r="BM46" i="9"/>
  <c r="BN46" i="9"/>
  <c r="BO46" i="9"/>
  <c r="BP46" i="9"/>
  <c r="BQ46" i="9"/>
  <c r="BR46" i="9"/>
  <c r="BS46" i="9"/>
  <c r="BT46" i="9"/>
  <c r="BK47" i="9"/>
  <c r="BL47" i="9"/>
  <c r="BM47" i="9"/>
  <c r="BN47" i="9"/>
  <c r="BO47" i="9"/>
  <c r="BP47" i="9"/>
  <c r="BQ47" i="9"/>
  <c r="BR47" i="9"/>
  <c r="BS47" i="9"/>
  <c r="BT47" i="9"/>
  <c r="BK48" i="9"/>
  <c r="BL48" i="9"/>
  <c r="BM48" i="9"/>
  <c r="BN48" i="9"/>
  <c r="BO48" i="9"/>
  <c r="BP48" i="9"/>
  <c r="BQ48" i="9"/>
  <c r="BR48" i="9"/>
  <c r="BS48" i="9"/>
  <c r="BT48" i="9"/>
  <c r="BK49" i="9"/>
  <c r="BL49" i="9"/>
  <c r="BM49" i="9"/>
  <c r="BN49" i="9"/>
  <c r="BO49" i="9"/>
  <c r="BP49" i="9"/>
  <c r="BQ49" i="9"/>
  <c r="BR49" i="9"/>
  <c r="BS49" i="9"/>
  <c r="BT49" i="9"/>
  <c r="BK50" i="9"/>
  <c r="BL50" i="9"/>
  <c r="BM50" i="9"/>
  <c r="BN50" i="9"/>
  <c r="BO50" i="9"/>
  <c r="BP50" i="9"/>
  <c r="BQ50" i="9"/>
  <c r="BR50" i="9"/>
  <c r="BS50" i="9"/>
  <c r="BT50" i="9"/>
  <c r="BK51" i="9"/>
  <c r="BL51" i="9"/>
  <c r="BM51" i="9"/>
  <c r="BN51" i="9"/>
  <c r="BO51" i="9"/>
  <c r="BP51" i="9"/>
  <c r="BQ51" i="9"/>
  <c r="BR51" i="9"/>
  <c r="BS51" i="9"/>
  <c r="BT51" i="9"/>
  <c r="BK52" i="9"/>
  <c r="BL52" i="9"/>
  <c r="BM52" i="9"/>
  <c r="BN52" i="9"/>
  <c r="BO52" i="9"/>
  <c r="BP52" i="9"/>
  <c r="BQ52" i="9"/>
  <c r="BR52" i="9"/>
  <c r="BS52" i="9"/>
  <c r="BT52" i="9"/>
  <c r="BK53" i="9"/>
  <c r="BL53" i="9"/>
  <c r="BM53" i="9"/>
  <c r="BN53" i="9"/>
  <c r="BO53" i="9"/>
  <c r="BP53" i="9"/>
  <c r="BQ53" i="9"/>
  <c r="BR53" i="9"/>
  <c r="BS53" i="9"/>
  <c r="BT53" i="9"/>
  <c r="BK54" i="9"/>
  <c r="BL54" i="9"/>
  <c r="BM54" i="9"/>
  <c r="BN54" i="9"/>
  <c r="BO54" i="9"/>
  <c r="BP54" i="9"/>
  <c r="BQ54" i="9"/>
  <c r="BR54" i="9"/>
  <c r="BS54" i="9"/>
  <c r="BT54" i="9"/>
  <c r="BK55" i="9"/>
  <c r="BL55" i="9"/>
  <c r="BM55" i="9"/>
  <c r="BN55" i="9"/>
  <c r="BO55" i="9"/>
  <c r="BP55" i="9"/>
  <c r="BQ55" i="9"/>
  <c r="BR55" i="9"/>
  <c r="BS55" i="9"/>
  <c r="BT55" i="9"/>
  <c r="BK56" i="9"/>
  <c r="BL56" i="9"/>
  <c r="BM56" i="9"/>
  <c r="BN56" i="9"/>
  <c r="BO56" i="9"/>
  <c r="BP56" i="9"/>
  <c r="BQ56" i="9"/>
  <c r="BR56" i="9"/>
  <c r="BS56" i="9"/>
  <c r="BT56" i="9"/>
  <c r="BK57" i="9"/>
  <c r="BL57" i="9"/>
  <c r="BM57" i="9"/>
  <c r="BN57" i="9"/>
  <c r="BO57" i="9"/>
  <c r="BP57" i="9"/>
  <c r="BQ57" i="9"/>
  <c r="BR57" i="9"/>
  <c r="BS57" i="9"/>
  <c r="BT57" i="9"/>
  <c r="BK58" i="9"/>
  <c r="BL58" i="9"/>
  <c r="BM58" i="9"/>
  <c r="BN58" i="9"/>
  <c r="BO58" i="9"/>
  <c r="BP58" i="9"/>
  <c r="BQ58" i="9"/>
  <c r="BR58" i="9"/>
  <c r="BS58" i="9"/>
  <c r="BT58" i="9"/>
  <c r="BK59" i="9"/>
  <c r="BL59" i="9"/>
  <c r="BM59" i="9"/>
  <c r="BN59" i="9"/>
  <c r="BO59" i="9"/>
  <c r="BP59" i="9"/>
  <c r="BQ59" i="9"/>
  <c r="BR59" i="9"/>
  <c r="BS59" i="9"/>
  <c r="BT59" i="9"/>
  <c r="BK60" i="9"/>
  <c r="BL60" i="9"/>
  <c r="BM60" i="9"/>
  <c r="BN60" i="9"/>
  <c r="BO60" i="9"/>
  <c r="BP60" i="9"/>
  <c r="BQ60" i="9"/>
  <c r="BR60" i="9"/>
  <c r="BS60" i="9"/>
  <c r="BT60" i="9"/>
  <c r="BK61" i="9"/>
  <c r="BL61" i="9"/>
  <c r="BM61" i="9"/>
  <c r="BN61" i="9"/>
  <c r="BO61" i="9"/>
  <c r="BP61" i="9"/>
  <c r="BQ61" i="9"/>
  <c r="BR61" i="9"/>
  <c r="BS61" i="9"/>
  <c r="BT61" i="9"/>
  <c r="BK62" i="9"/>
  <c r="BL62" i="9"/>
  <c r="BM62" i="9"/>
  <c r="BN62" i="9"/>
  <c r="BO62" i="9"/>
  <c r="BP62" i="9"/>
  <c r="BQ62" i="9"/>
  <c r="BR62" i="9"/>
  <c r="BS62" i="9"/>
  <c r="BT62" i="9"/>
  <c r="BK63" i="9"/>
  <c r="BL63" i="9"/>
  <c r="BM63" i="9"/>
  <c r="BN63" i="9"/>
  <c r="BO63" i="9"/>
  <c r="BP63" i="9"/>
  <c r="BQ63" i="9"/>
  <c r="BR63" i="9"/>
  <c r="BS63" i="9"/>
  <c r="BT63" i="9"/>
  <c r="BK64" i="9"/>
  <c r="BL64" i="9"/>
  <c r="BM64" i="9"/>
  <c r="BN64" i="9"/>
  <c r="BO64" i="9"/>
  <c r="BP64" i="9"/>
  <c r="BQ64" i="9"/>
  <c r="BR64" i="9"/>
  <c r="BS64" i="9"/>
  <c r="BT64" i="9"/>
  <c r="BK65" i="9"/>
  <c r="BL65" i="9"/>
  <c r="BM65" i="9"/>
  <c r="BN65" i="9"/>
  <c r="BO65" i="9"/>
  <c r="BP65" i="9"/>
  <c r="BQ65" i="9"/>
  <c r="BR65" i="9"/>
  <c r="BS65" i="9"/>
  <c r="BT65" i="9"/>
  <c r="BK66" i="9"/>
  <c r="BL66" i="9"/>
  <c r="BM66" i="9"/>
  <c r="BN66" i="9"/>
  <c r="BO66" i="9"/>
  <c r="BP66" i="9"/>
  <c r="BQ66" i="9"/>
  <c r="BR66" i="9"/>
  <c r="BS66" i="9"/>
  <c r="BT66" i="9"/>
  <c r="BK67" i="9"/>
  <c r="BL67" i="9"/>
  <c r="BM67" i="9"/>
  <c r="BN67" i="9"/>
  <c r="BO67" i="9"/>
  <c r="BP67" i="9"/>
  <c r="BQ67" i="9"/>
  <c r="BR67" i="9"/>
  <c r="BS67" i="9"/>
  <c r="BT67" i="9"/>
  <c r="BK68" i="9"/>
  <c r="BL68" i="9"/>
  <c r="BM68" i="9"/>
  <c r="BN68" i="9"/>
  <c r="BO68" i="9"/>
  <c r="BP68" i="9"/>
  <c r="BQ68" i="9"/>
  <c r="BR68" i="9"/>
  <c r="BS68" i="9"/>
  <c r="BT68" i="9"/>
  <c r="BK69" i="9"/>
  <c r="BL69" i="9"/>
  <c r="BM69" i="9"/>
  <c r="BN69" i="9"/>
  <c r="BO69" i="9"/>
  <c r="BP69" i="9"/>
  <c r="BQ69" i="9"/>
  <c r="BR69" i="9"/>
  <c r="BS69" i="9"/>
  <c r="BT69" i="9"/>
  <c r="BK70" i="9"/>
  <c r="BL70" i="9"/>
  <c r="BM70" i="9"/>
  <c r="BN70" i="9"/>
  <c r="BO70" i="9"/>
  <c r="BP70" i="9"/>
  <c r="BQ70" i="9"/>
  <c r="BR70" i="9"/>
  <c r="BS70" i="9"/>
  <c r="BT70" i="9"/>
  <c r="BK71" i="9"/>
  <c r="BL71" i="9"/>
  <c r="BM71" i="9"/>
  <c r="BN71" i="9"/>
  <c r="BO71" i="9"/>
  <c r="BP71" i="9"/>
  <c r="BQ71" i="9"/>
  <c r="BR71" i="9"/>
  <c r="BS71" i="9"/>
  <c r="BT71" i="9"/>
  <c r="BK72" i="9"/>
  <c r="BL72" i="9"/>
  <c r="BM72" i="9"/>
  <c r="BN72" i="9"/>
  <c r="BO72" i="9"/>
  <c r="BP72" i="9"/>
  <c r="BQ72" i="9"/>
  <c r="BR72" i="9"/>
  <c r="BS72" i="9"/>
  <c r="BT72" i="9"/>
  <c r="BK73" i="9"/>
  <c r="BL73" i="9"/>
  <c r="BM73" i="9"/>
  <c r="BN73" i="9"/>
  <c r="BO73" i="9"/>
  <c r="BP73" i="9"/>
  <c r="BQ73" i="9"/>
  <c r="BR73" i="9"/>
  <c r="BS73" i="9"/>
  <c r="BT73" i="9"/>
  <c r="BK74" i="9"/>
  <c r="BL74" i="9"/>
  <c r="BM74" i="9"/>
  <c r="BN74" i="9"/>
  <c r="BO74" i="9"/>
  <c r="BP74" i="9"/>
  <c r="BQ74" i="9"/>
  <c r="BR74" i="9"/>
  <c r="BS74" i="9"/>
  <c r="BT74" i="9"/>
  <c r="BK75" i="9"/>
  <c r="BL75" i="9"/>
  <c r="BM75" i="9"/>
  <c r="BN75" i="9"/>
  <c r="BO75" i="9"/>
  <c r="BP75" i="9"/>
  <c r="BQ75" i="9"/>
  <c r="BR75" i="9"/>
  <c r="BS75" i="9"/>
  <c r="BT75" i="9"/>
  <c r="BK76" i="9"/>
  <c r="BL76" i="9"/>
  <c r="BM76" i="9"/>
  <c r="BN76" i="9"/>
  <c r="BO76" i="9"/>
  <c r="BP76" i="9"/>
  <c r="BQ76" i="9"/>
  <c r="BR76" i="9"/>
  <c r="BS76" i="9"/>
  <c r="BT76" i="9"/>
  <c r="BK77" i="9"/>
  <c r="BL77" i="9"/>
  <c r="BM77" i="9"/>
  <c r="BN77" i="9"/>
  <c r="BO77" i="9"/>
  <c r="BP77" i="9"/>
  <c r="BQ77" i="9"/>
  <c r="BR77" i="9"/>
  <c r="BS77" i="9"/>
  <c r="BT77" i="9"/>
  <c r="BK78" i="9"/>
  <c r="BL78" i="9"/>
  <c r="BM78" i="9"/>
  <c r="BN78" i="9"/>
  <c r="BO78" i="9"/>
  <c r="BP78" i="9"/>
  <c r="BQ78" i="9"/>
  <c r="BR78" i="9"/>
  <c r="BS78" i="9"/>
  <c r="BT78" i="9"/>
  <c r="BK79" i="9"/>
  <c r="BL79" i="9"/>
  <c r="BM79" i="9"/>
  <c r="BN79" i="9"/>
  <c r="BO79" i="9"/>
  <c r="BP79" i="9"/>
  <c r="BQ79" i="9"/>
  <c r="BR79" i="9"/>
  <c r="BS79" i="9"/>
  <c r="BT79" i="9"/>
  <c r="BK80" i="9"/>
  <c r="BL80" i="9"/>
  <c r="BM80" i="9"/>
  <c r="BN80" i="9"/>
  <c r="BO80" i="9"/>
  <c r="BP80" i="9"/>
  <c r="BQ80" i="9"/>
  <c r="BR80" i="9"/>
  <c r="BS80" i="9"/>
  <c r="BT80" i="9"/>
  <c r="BK81" i="9"/>
  <c r="BL81" i="9"/>
  <c r="BM81" i="9"/>
  <c r="BN81" i="9"/>
  <c r="BO81" i="9"/>
  <c r="BP81" i="9"/>
  <c r="BQ81" i="9"/>
  <c r="BR81" i="9"/>
  <c r="BS81" i="9"/>
  <c r="BT81" i="9"/>
  <c r="BK82" i="9"/>
  <c r="BL82" i="9"/>
  <c r="BM82" i="9"/>
  <c r="BN82" i="9"/>
  <c r="BO82" i="9"/>
  <c r="BP82" i="9"/>
  <c r="BQ82" i="9"/>
  <c r="BR82" i="9"/>
  <c r="BS82" i="9"/>
  <c r="BT82" i="9"/>
  <c r="BK83" i="9"/>
  <c r="BL83" i="9"/>
  <c r="BM83" i="9"/>
  <c r="BN83" i="9"/>
  <c r="BO83" i="9"/>
  <c r="BP83" i="9"/>
  <c r="BQ83" i="9"/>
  <c r="BR83" i="9"/>
  <c r="BS83" i="9"/>
  <c r="BT83" i="9"/>
  <c r="BK84" i="9"/>
  <c r="BL84" i="9"/>
  <c r="BM84" i="9"/>
  <c r="BN84" i="9"/>
  <c r="BO84" i="9"/>
  <c r="BP84" i="9"/>
  <c r="BQ84" i="9"/>
  <c r="BR84" i="9"/>
  <c r="BS84" i="9"/>
  <c r="BT84" i="9"/>
  <c r="BK85" i="9"/>
  <c r="BL85" i="9"/>
  <c r="BM85" i="9"/>
  <c r="BN85" i="9"/>
  <c r="BO85" i="9"/>
  <c r="BP85" i="9"/>
  <c r="BQ85" i="9"/>
  <c r="BR85" i="9"/>
  <c r="BS85" i="9"/>
  <c r="BT85" i="9"/>
  <c r="BT38" i="9"/>
  <c r="BS38" i="9"/>
  <c r="BR38" i="9"/>
  <c r="BQ38" i="9"/>
  <c r="BP38" i="9"/>
  <c r="BO38" i="9"/>
  <c r="BN38" i="9"/>
  <c r="BM38" i="9"/>
  <c r="BL38" i="9"/>
  <c r="BK38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C86" i="9"/>
  <c r="C34" i="9"/>
  <c r="BI34" i="9"/>
  <c r="BH34" i="9"/>
  <c r="BG34" i="9"/>
  <c r="BF34" i="9"/>
  <c r="BE34" i="9"/>
  <c r="BC34" i="9"/>
  <c r="BB34" i="9"/>
  <c r="BA34" i="9"/>
  <c r="AZ34" i="9"/>
  <c r="AY34" i="9"/>
  <c r="AW34" i="9"/>
  <c r="AV34" i="9"/>
  <c r="AU34" i="9"/>
  <c r="AT34" i="9"/>
  <c r="AS34" i="9"/>
  <c r="AQ34" i="9"/>
  <c r="AP34" i="9"/>
  <c r="AO34" i="9"/>
  <c r="AN34" i="9"/>
  <c r="AM34" i="9"/>
  <c r="AK34" i="9"/>
  <c r="AJ34" i="9"/>
  <c r="AI34" i="9"/>
  <c r="AH34" i="9"/>
  <c r="AG34" i="9"/>
  <c r="AE34" i="9"/>
  <c r="AD34" i="9"/>
  <c r="AC34" i="9"/>
  <c r="AB34" i="9"/>
  <c r="BL34" i="9" s="1"/>
  <c r="AA34" i="9"/>
  <c r="Y34" i="9"/>
  <c r="X34" i="9"/>
  <c r="W34" i="9"/>
  <c r="V34" i="9"/>
  <c r="BP34" i="9" s="1"/>
  <c r="U34" i="9"/>
  <c r="S34" i="9"/>
  <c r="R34" i="9"/>
  <c r="Q34" i="9"/>
  <c r="P34" i="9"/>
  <c r="O34" i="9"/>
  <c r="M34" i="9"/>
  <c r="L34" i="9"/>
  <c r="K34" i="9"/>
  <c r="J34" i="9"/>
  <c r="I34" i="9"/>
  <c r="G34" i="9"/>
  <c r="F34" i="9"/>
  <c r="E34" i="9"/>
  <c r="D34" i="9"/>
  <c r="DA33" i="9"/>
  <c r="CY33" i="9"/>
  <c r="CW33" i="9"/>
  <c r="CU33" i="9"/>
  <c r="CS33" i="9"/>
  <c r="CQ33" i="9"/>
  <c r="CO33" i="9"/>
  <c r="CN33" i="9"/>
  <c r="CM33" i="9"/>
  <c r="CL33" i="9"/>
  <c r="CK33" i="9"/>
  <c r="CJ33" i="9"/>
  <c r="CI33" i="9"/>
  <c r="CH33" i="9"/>
  <c r="CG33" i="9"/>
  <c r="CF33" i="9"/>
  <c r="CE33" i="9"/>
  <c r="BR33" i="9"/>
  <c r="BQ33" i="9"/>
  <c r="BP33" i="9"/>
  <c r="BO33" i="9"/>
  <c r="BN33" i="9"/>
  <c r="BM33" i="9"/>
  <c r="BL33" i="9"/>
  <c r="BK33" i="9"/>
  <c r="BJ33" i="9"/>
  <c r="BD33" i="9"/>
  <c r="AX33" i="9"/>
  <c r="AR33" i="9"/>
  <c r="AL33" i="9"/>
  <c r="AF33" i="9"/>
  <c r="Z33" i="9"/>
  <c r="T33" i="9"/>
  <c r="N33" i="9"/>
  <c r="H33" i="9"/>
  <c r="DA32" i="9"/>
  <c r="CY32" i="9"/>
  <c r="CW32" i="9"/>
  <c r="CU32" i="9"/>
  <c r="CS32" i="9"/>
  <c r="CQ32" i="9"/>
  <c r="CO32" i="9"/>
  <c r="CN32" i="9"/>
  <c r="CM32" i="9"/>
  <c r="CL32" i="9"/>
  <c r="CK32" i="9"/>
  <c r="CJ32" i="9"/>
  <c r="CI32" i="9"/>
  <c r="CH32" i="9"/>
  <c r="CG32" i="9"/>
  <c r="CF32" i="9"/>
  <c r="CE32" i="9"/>
  <c r="BR32" i="9"/>
  <c r="BQ32" i="9"/>
  <c r="BP32" i="9"/>
  <c r="BO32" i="9"/>
  <c r="BN32" i="9"/>
  <c r="BM32" i="9"/>
  <c r="BL32" i="9"/>
  <c r="BK32" i="9"/>
  <c r="BJ32" i="9"/>
  <c r="BD32" i="9"/>
  <c r="AX32" i="9"/>
  <c r="AR32" i="9"/>
  <c r="AL32" i="9"/>
  <c r="AF32" i="9"/>
  <c r="Z32" i="9"/>
  <c r="T32" i="9"/>
  <c r="N32" i="9"/>
  <c r="H32" i="9"/>
  <c r="DA31" i="9"/>
  <c r="CY31" i="9"/>
  <c r="CW31" i="9"/>
  <c r="CU31" i="9"/>
  <c r="CS31" i="9"/>
  <c r="CQ31" i="9"/>
  <c r="CO31" i="9"/>
  <c r="CN31" i="9"/>
  <c r="CM31" i="9"/>
  <c r="CL31" i="9"/>
  <c r="CK31" i="9"/>
  <c r="CJ31" i="9"/>
  <c r="CI31" i="9"/>
  <c r="CH31" i="9"/>
  <c r="CG31" i="9"/>
  <c r="CF31" i="9"/>
  <c r="CE31" i="9"/>
  <c r="BR31" i="9"/>
  <c r="BQ31" i="9"/>
  <c r="BP31" i="9"/>
  <c r="BO31" i="9"/>
  <c r="BN31" i="9"/>
  <c r="BM31" i="9"/>
  <c r="BL31" i="9"/>
  <c r="BK31" i="9"/>
  <c r="BJ31" i="9"/>
  <c r="BD31" i="9"/>
  <c r="AX31" i="9"/>
  <c r="AR31" i="9"/>
  <c r="AL31" i="9"/>
  <c r="AF31" i="9"/>
  <c r="Z31" i="9"/>
  <c r="T31" i="9"/>
  <c r="N31" i="9"/>
  <c r="H31" i="9"/>
  <c r="DA30" i="9"/>
  <c r="CY30" i="9"/>
  <c r="CW30" i="9"/>
  <c r="CU30" i="9"/>
  <c r="CS30" i="9"/>
  <c r="CQ30" i="9"/>
  <c r="CO30" i="9"/>
  <c r="CN30" i="9"/>
  <c r="CM30" i="9"/>
  <c r="CL30" i="9"/>
  <c r="CK30" i="9"/>
  <c r="CJ30" i="9"/>
  <c r="CI30" i="9"/>
  <c r="CH30" i="9"/>
  <c r="CG30" i="9"/>
  <c r="CF30" i="9"/>
  <c r="CE30" i="9"/>
  <c r="BR30" i="9"/>
  <c r="BQ30" i="9"/>
  <c r="BP30" i="9"/>
  <c r="BO30" i="9"/>
  <c r="BN30" i="9"/>
  <c r="BM30" i="9"/>
  <c r="BL30" i="9"/>
  <c r="BK30" i="9"/>
  <c r="BJ30" i="9"/>
  <c r="BD30" i="9"/>
  <c r="AX30" i="9"/>
  <c r="AR30" i="9"/>
  <c r="AL30" i="9"/>
  <c r="AF30" i="9"/>
  <c r="Z30" i="9"/>
  <c r="T30" i="9"/>
  <c r="N30" i="9"/>
  <c r="H30" i="9"/>
  <c r="DA29" i="9"/>
  <c r="CY29" i="9"/>
  <c r="CW29" i="9"/>
  <c r="CU29" i="9"/>
  <c r="CS29" i="9"/>
  <c r="CQ29" i="9"/>
  <c r="CO29" i="9"/>
  <c r="CN29" i="9"/>
  <c r="CM29" i="9"/>
  <c r="CL29" i="9"/>
  <c r="CK29" i="9"/>
  <c r="CJ29" i="9"/>
  <c r="CI29" i="9"/>
  <c r="CH29" i="9"/>
  <c r="CG29" i="9"/>
  <c r="CF29" i="9"/>
  <c r="CE29" i="9"/>
  <c r="BR29" i="9"/>
  <c r="BQ29" i="9"/>
  <c r="BP29" i="9"/>
  <c r="BO29" i="9"/>
  <c r="BN29" i="9"/>
  <c r="BM29" i="9"/>
  <c r="BL29" i="9"/>
  <c r="BK29" i="9"/>
  <c r="BJ29" i="9"/>
  <c r="BD29" i="9"/>
  <c r="AX29" i="9"/>
  <c r="AR29" i="9"/>
  <c r="AL29" i="9"/>
  <c r="AF29" i="9"/>
  <c r="Z29" i="9"/>
  <c r="T29" i="9"/>
  <c r="N29" i="9"/>
  <c r="H29" i="9"/>
  <c r="DA28" i="9"/>
  <c r="CY28" i="9"/>
  <c r="CW28" i="9"/>
  <c r="CU28" i="9"/>
  <c r="CS28" i="9"/>
  <c r="CQ28" i="9"/>
  <c r="CO28" i="9"/>
  <c r="CN28" i="9"/>
  <c r="CM28" i="9"/>
  <c r="CL28" i="9"/>
  <c r="CK28" i="9"/>
  <c r="CJ28" i="9"/>
  <c r="CI28" i="9"/>
  <c r="CH28" i="9"/>
  <c r="CG28" i="9"/>
  <c r="CF28" i="9"/>
  <c r="CE28" i="9"/>
  <c r="BR28" i="9"/>
  <c r="BQ28" i="9"/>
  <c r="BP28" i="9"/>
  <c r="BO28" i="9"/>
  <c r="BN28" i="9"/>
  <c r="BM28" i="9"/>
  <c r="BL28" i="9"/>
  <c r="BK28" i="9"/>
  <c r="BJ28" i="9"/>
  <c r="BD28" i="9"/>
  <c r="AX28" i="9"/>
  <c r="AR28" i="9"/>
  <c r="AL28" i="9"/>
  <c r="AF28" i="9"/>
  <c r="Z28" i="9"/>
  <c r="T28" i="9"/>
  <c r="N28" i="9"/>
  <c r="H28" i="9"/>
  <c r="DA27" i="9"/>
  <c r="CY27" i="9"/>
  <c r="CW27" i="9"/>
  <c r="CU27" i="9"/>
  <c r="CS27" i="9"/>
  <c r="CQ27" i="9"/>
  <c r="CO27" i="9"/>
  <c r="CN27" i="9"/>
  <c r="CM27" i="9"/>
  <c r="CL27" i="9"/>
  <c r="CK27" i="9"/>
  <c r="CJ27" i="9"/>
  <c r="CI27" i="9"/>
  <c r="CH27" i="9"/>
  <c r="CG27" i="9"/>
  <c r="CF27" i="9"/>
  <c r="CE27" i="9"/>
  <c r="BR27" i="9"/>
  <c r="BQ27" i="9"/>
  <c r="BP27" i="9"/>
  <c r="BO27" i="9"/>
  <c r="BN27" i="9"/>
  <c r="BM27" i="9"/>
  <c r="BL27" i="9"/>
  <c r="BK27" i="9"/>
  <c r="BJ27" i="9"/>
  <c r="BD27" i="9"/>
  <c r="AX27" i="9"/>
  <c r="CV27" i="9" s="1"/>
  <c r="AR27" i="9"/>
  <c r="AL27" i="9"/>
  <c r="AF27" i="9"/>
  <c r="Z27" i="9"/>
  <c r="T27" i="9"/>
  <c r="N27" i="9"/>
  <c r="H27" i="9"/>
  <c r="DA26" i="9"/>
  <c r="CY26" i="9"/>
  <c r="CW26" i="9"/>
  <c r="CU26" i="9"/>
  <c r="CS26" i="9"/>
  <c r="CQ26" i="9"/>
  <c r="CO26" i="9"/>
  <c r="CN26" i="9"/>
  <c r="CM26" i="9"/>
  <c r="CL26" i="9"/>
  <c r="CK26" i="9"/>
  <c r="CJ26" i="9"/>
  <c r="CI26" i="9"/>
  <c r="CH26" i="9"/>
  <c r="CG26" i="9"/>
  <c r="CF26" i="9"/>
  <c r="CE26" i="9"/>
  <c r="BR26" i="9"/>
  <c r="BQ26" i="9"/>
  <c r="BP26" i="9"/>
  <c r="BO26" i="9"/>
  <c r="BN26" i="9"/>
  <c r="BM26" i="9"/>
  <c r="BL26" i="9"/>
  <c r="BK26" i="9"/>
  <c r="BJ26" i="9"/>
  <c r="BD26" i="9"/>
  <c r="AX26" i="9"/>
  <c r="AR26" i="9"/>
  <c r="AL26" i="9"/>
  <c r="AF26" i="9"/>
  <c r="Z26" i="9"/>
  <c r="T26" i="9"/>
  <c r="N26" i="9"/>
  <c r="H26" i="9"/>
  <c r="DA25" i="9"/>
  <c r="CY25" i="9"/>
  <c r="CW25" i="9"/>
  <c r="CU25" i="9"/>
  <c r="CS25" i="9"/>
  <c r="CQ25" i="9"/>
  <c r="CO25" i="9"/>
  <c r="CN25" i="9"/>
  <c r="CM25" i="9"/>
  <c r="CL25" i="9"/>
  <c r="CK25" i="9"/>
  <c r="CJ25" i="9"/>
  <c r="CI25" i="9"/>
  <c r="CH25" i="9"/>
  <c r="CG25" i="9"/>
  <c r="CF25" i="9"/>
  <c r="CE25" i="9"/>
  <c r="BR25" i="9"/>
  <c r="BQ25" i="9"/>
  <c r="BP25" i="9"/>
  <c r="BO25" i="9"/>
  <c r="BN25" i="9"/>
  <c r="BM25" i="9"/>
  <c r="BL25" i="9"/>
  <c r="BK25" i="9"/>
  <c r="BJ25" i="9"/>
  <c r="BD25" i="9"/>
  <c r="AX25" i="9"/>
  <c r="AR25" i="9"/>
  <c r="AL25" i="9"/>
  <c r="AF25" i="9"/>
  <c r="Z25" i="9"/>
  <c r="T25" i="9"/>
  <c r="N25" i="9"/>
  <c r="H25" i="9"/>
  <c r="DA24" i="9"/>
  <c r="CY24" i="9"/>
  <c r="CW24" i="9"/>
  <c r="CU24" i="9"/>
  <c r="CS24" i="9"/>
  <c r="CQ24" i="9"/>
  <c r="CO24" i="9"/>
  <c r="CN24" i="9"/>
  <c r="CM24" i="9"/>
  <c r="CL24" i="9"/>
  <c r="CK24" i="9"/>
  <c r="CJ24" i="9"/>
  <c r="CI24" i="9"/>
  <c r="CH24" i="9"/>
  <c r="CG24" i="9"/>
  <c r="CF24" i="9"/>
  <c r="CE24" i="9"/>
  <c r="BR24" i="9"/>
  <c r="BQ24" i="9"/>
  <c r="BP24" i="9"/>
  <c r="BO24" i="9"/>
  <c r="BN24" i="9"/>
  <c r="BM24" i="9"/>
  <c r="BL24" i="9"/>
  <c r="BK24" i="9"/>
  <c r="BJ24" i="9"/>
  <c r="BD24" i="9"/>
  <c r="AX24" i="9"/>
  <c r="AR24" i="9"/>
  <c r="AL24" i="9"/>
  <c r="AF24" i="9"/>
  <c r="Z24" i="9"/>
  <c r="T24" i="9"/>
  <c r="N24" i="9"/>
  <c r="H24" i="9"/>
  <c r="DA23" i="9"/>
  <c r="CY23" i="9"/>
  <c r="CW23" i="9"/>
  <c r="CU23" i="9"/>
  <c r="CS23" i="9"/>
  <c r="CQ23" i="9"/>
  <c r="CO23" i="9"/>
  <c r="CN23" i="9"/>
  <c r="CM23" i="9"/>
  <c r="CL23" i="9"/>
  <c r="CK23" i="9"/>
  <c r="CJ23" i="9"/>
  <c r="CI23" i="9"/>
  <c r="CH23" i="9"/>
  <c r="CG23" i="9"/>
  <c r="CF23" i="9"/>
  <c r="CE23" i="9"/>
  <c r="BR23" i="9"/>
  <c r="BQ23" i="9"/>
  <c r="BP23" i="9"/>
  <c r="BO23" i="9"/>
  <c r="BN23" i="9"/>
  <c r="BM23" i="9"/>
  <c r="BL23" i="9"/>
  <c r="BK23" i="9"/>
  <c r="BJ23" i="9"/>
  <c r="BD23" i="9"/>
  <c r="AX23" i="9"/>
  <c r="AR23" i="9"/>
  <c r="AL23" i="9"/>
  <c r="AF23" i="9"/>
  <c r="Z23" i="9"/>
  <c r="T23" i="9"/>
  <c r="N23" i="9"/>
  <c r="H23" i="9"/>
  <c r="DA22" i="9"/>
  <c r="CY22" i="9"/>
  <c r="CW22" i="9"/>
  <c r="CU22" i="9"/>
  <c r="CS22" i="9"/>
  <c r="CQ22" i="9"/>
  <c r="CO22" i="9"/>
  <c r="CN22" i="9"/>
  <c r="CM22" i="9"/>
  <c r="CL22" i="9"/>
  <c r="CK22" i="9"/>
  <c r="CJ22" i="9"/>
  <c r="CI22" i="9"/>
  <c r="CH22" i="9"/>
  <c r="CG22" i="9"/>
  <c r="CF22" i="9"/>
  <c r="CE22" i="9"/>
  <c r="BR22" i="9"/>
  <c r="BQ22" i="9"/>
  <c r="BP22" i="9"/>
  <c r="BO22" i="9"/>
  <c r="BN22" i="9"/>
  <c r="BM22" i="9"/>
  <c r="BL22" i="9"/>
  <c r="BK22" i="9"/>
  <c r="BJ22" i="9"/>
  <c r="BD22" i="9"/>
  <c r="AX22" i="9"/>
  <c r="AR22" i="9"/>
  <c r="AL22" i="9"/>
  <c r="AF22" i="9"/>
  <c r="Z22" i="9"/>
  <c r="T22" i="9"/>
  <c r="N22" i="9"/>
  <c r="H22" i="9"/>
  <c r="BY22" i="9" s="1"/>
  <c r="DA21" i="9"/>
  <c r="CY21" i="9"/>
  <c r="CW21" i="9"/>
  <c r="CU21" i="9"/>
  <c r="CS21" i="9"/>
  <c r="CQ21" i="9"/>
  <c r="CO21" i="9"/>
  <c r="CN21" i="9"/>
  <c r="CM21" i="9"/>
  <c r="CL21" i="9"/>
  <c r="CK21" i="9"/>
  <c r="CJ21" i="9"/>
  <c r="CI21" i="9"/>
  <c r="CH21" i="9"/>
  <c r="CG21" i="9"/>
  <c r="CF21" i="9"/>
  <c r="CE21" i="9"/>
  <c r="BR21" i="9"/>
  <c r="BQ21" i="9"/>
  <c r="BP21" i="9"/>
  <c r="BO21" i="9"/>
  <c r="BN21" i="9"/>
  <c r="BM21" i="9"/>
  <c r="BL21" i="9"/>
  <c r="BK21" i="9"/>
  <c r="BJ21" i="9"/>
  <c r="BD21" i="9"/>
  <c r="AX21" i="9"/>
  <c r="AR21" i="9"/>
  <c r="AL21" i="9"/>
  <c r="AF21" i="9"/>
  <c r="Z21" i="9"/>
  <c r="T21" i="9"/>
  <c r="N21" i="9"/>
  <c r="H21" i="9"/>
  <c r="DA20" i="9"/>
  <c r="CY20" i="9"/>
  <c r="CW20" i="9"/>
  <c r="CU20" i="9"/>
  <c r="CS20" i="9"/>
  <c r="CQ20" i="9"/>
  <c r="CO20" i="9"/>
  <c r="CN20" i="9"/>
  <c r="CM20" i="9"/>
  <c r="CL20" i="9"/>
  <c r="CK20" i="9"/>
  <c r="CJ20" i="9"/>
  <c r="CI20" i="9"/>
  <c r="CH20" i="9"/>
  <c r="CG20" i="9"/>
  <c r="CF20" i="9"/>
  <c r="CE20" i="9"/>
  <c r="BR20" i="9"/>
  <c r="BQ20" i="9"/>
  <c r="BP20" i="9"/>
  <c r="BO20" i="9"/>
  <c r="BN20" i="9"/>
  <c r="BM20" i="9"/>
  <c r="BL20" i="9"/>
  <c r="BK20" i="9"/>
  <c r="BJ20" i="9"/>
  <c r="BD20" i="9"/>
  <c r="AX20" i="9"/>
  <c r="AR20" i="9"/>
  <c r="AL20" i="9"/>
  <c r="AF20" i="9"/>
  <c r="Z20" i="9"/>
  <c r="T20" i="9"/>
  <c r="N20" i="9"/>
  <c r="H20" i="9"/>
  <c r="DA19" i="9"/>
  <c r="CY19" i="9"/>
  <c r="CW19" i="9"/>
  <c r="CU19" i="9"/>
  <c r="CS19" i="9"/>
  <c r="CQ19" i="9"/>
  <c r="CO19" i="9"/>
  <c r="CN19" i="9"/>
  <c r="CM19" i="9"/>
  <c r="CL19" i="9"/>
  <c r="CK19" i="9"/>
  <c r="CJ19" i="9"/>
  <c r="CI19" i="9"/>
  <c r="CH19" i="9"/>
  <c r="CG19" i="9"/>
  <c r="CF19" i="9"/>
  <c r="CE19" i="9"/>
  <c r="BR19" i="9"/>
  <c r="BQ19" i="9"/>
  <c r="BP19" i="9"/>
  <c r="BO19" i="9"/>
  <c r="BN19" i="9"/>
  <c r="BM19" i="9"/>
  <c r="BL19" i="9"/>
  <c r="BK19" i="9"/>
  <c r="BJ19" i="9"/>
  <c r="BD19" i="9"/>
  <c r="AX19" i="9"/>
  <c r="AR19" i="9"/>
  <c r="AL19" i="9"/>
  <c r="AF19" i="9"/>
  <c r="Z19" i="9"/>
  <c r="T19" i="9"/>
  <c r="N19" i="9"/>
  <c r="H19" i="9"/>
  <c r="DA18" i="9"/>
  <c r="CY18" i="9"/>
  <c r="CW18" i="9"/>
  <c r="CU18" i="9"/>
  <c r="CS18" i="9"/>
  <c r="CQ18" i="9"/>
  <c r="CO18" i="9"/>
  <c r="CN18" i="9"/>
  <c r="CM18" i="9"/>
  <c r="CL18" i="9"/>
  <c r="CK18" i="9"/>
  <c r="CJ18" i="9"/>
  <c r="CI18" i="9"/>
  <c r="CH18" i="9"/>
  <c r="CG18" i="9"/>
  <c r="CF18" i="9"/>
  <c r="CE18" i="9"/>
  <c r="BR18" i="9"/>
  <c r="BQ18" i="9"/>
  <c r="BP18" i="9"/>
  <c r="BO18" i="9"/>
  <c r="BN18" i="9"/>
  <c r="BM18" i="9"/>
  <c r="BL18" i="9"/>
  <c r="BK18" i="9"/>
  <c r="BJ18" i="9"/>
  <c r="BD18" i="9"/>
  <c r="AX18" i="9"/>
  <c r="AR18" i="9"/>
  <c r="AL18" i="9"/>
  <c r="AF18" i="9"/>
  <c r="Z18" i="9"/>
  <c r="T18" i="9"/>
  <c r="N18" i="9"/>
  <c r="H18" i="9"/>
  <c r="DA17" i="9"/>
  <c r="CY17" i="9"/>
  <c r="CW17" i="9"/>
  <c r="CU17" i="9"/>
  <c r="CS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BR17" i="9"/>
  <c r="BQ17" i="9"/>
  <c r="BP17" i="9"/>
  <c r="BO17" i="9"/>
  <c r="BN17" i="9"/>
  <c r="BM17" i="9"/>
  <c r="BL17" i="9"/>
  <c r="BK17" i="9"/>
  <c r="BJ17" i="9"/>
  <c r="BD17" i="9"/>
  <c r="AX17" i="9"/>
  <c r="AR17" i="9"/>
  <c r="AL17" i="9"/>
  <c r="AF17" i="9"/>
  <c r="Z17" i="9"/>
  <c r="T17" i="9"/>
  <c r="N17" i="9"/>
  <c r="H17" i="9"/>
  <c r="DA16" i="9"/>
  <c r="CY16" i="9"/>
  <c r="CW16" i="9"/>
  <c r="CU16" i="9"/>
  <c r="CS16" i="9"/>
  <c r="CQ16" i="9"/>
  <c r="CO16" i="9"/>
  <c r="CN16" i="9"/>
  <c r="CM16" i="9"/>
  <c r="CL16" i="9"/>
  <c r="CK16" i="9"/>
  <c r="CJ16" i="9"/>
  <c r="CI16" i="9"/>
  <c r="CH16" i="9"/>
  <c r="CG16" i="9"/>
  <c r="CF16" i="9"/>
  <c r="CE16" i="9"/>
  <c r="BR16" i="9"/>
  <c r="BQ16" i="9"/>
  <c r="BP16" i="9"/>
  <c r="BO16" i="9"/>
  <c r="BN16" i="9"/>
  <c r="BM16" i="9"/>
  <c r="BL16" i="9"/>
  <c r="BK16" i="9"/>
  <c r="BJ16" i="9"/>
  <c r="CZ16" i="9" s="1"/>
  <c r="BD16" i="9"/>
  <c r="AX16" i="9"/>
  <c r="AR16" i="9"/>
  <c r="AL16" i="9"/>
  <c r="AF16" i="9"/>
  <c r="Z16" i="9"/>
  <c r="T16" i="9"/>
  <c r="N16" i="9"/>
  <c r="H16" i="9"/>
  <c r="DA15" i="9"/>
  <c r="CY15" i="9"/>
  <c r="CW15" i="9"/>
  <c r="CU15" i="9"/>
  <c r="CS15" i="9"/>
  <c r="CQ15" i="9"/>
  <c r="CO15" i="9"/>
  <c r="CN15" i="9"/>
  <c r="CM15" i="9"/>
  <c r="CL15" i="9"/>
  <c r="CK15" i="9"/>
  <c r="CJ15" i="9"/>
  <c r="CI15" i="9"/>
  <c r="CH15" i="9"/>
  <c r="CG15" i="9"/>
  <c r="CF15" i="9"/>
  <c r="CE15" i="9"/>
  <c r="BR15" i="9"/>
  <c r="BQ15" i="9"/>
  <c r="BP15" i="9"/>
  <c r="BO15" i="9"/>
  <c r="BN15" i="9"/>
  <c r="BM15" i="9"/>
  <c r="BL15" i="9"/>
  <c r="BK15" i="9"/>
  <c r="BJ15" i="9"/>
  <c r="BD15" i="9"/>
  <c r="AX15" i="9"/>
  <c r="AR15" i="9"/>
  <c r="AL15" i="9"/>
  <c r="AF15" i="9"/>
  <c r="Z15" i="9"/>
  <c r="T15" i="9"/>
  <c r="N15" i="9"/>
  <c r="H15" i="9"/>
  <c r="DA14" i="9"/>
  <c r="CY14" i="9"/>
  <c r="CW14" i="9"/>
  <c r="CU14" i="9"/>
  <c r="CS14" i="9"/>
  <c r="CQ14" i="9"/>
  <c r="CO14" i="9"/>
  <c r="CN14" i="9"/>
  <c r="CM14" i="9"/>
  <c r="CL14" i="9"/>
  <c r="CK14" i="9"/>
  <c r="CJ14" i="9"/>
  <c r="CI14" i="9"/>
  <c r="CH14" i="9"/>
  <c r="CG14" i="9"/>
  <c r="CF14" i="9"/>
  <c r="CE14" i="9"/>
  <c r="BR14" i="9"/>
  <c r="BQ14" i="9"/>
  <c r="BP14" i="9"/>
  <c r="BO14" i="9"/>
  <c r="BN14" i="9"/>
  <c r="BM14" i="9"/>
  <c r="BL14" i="9"/>
  <c r="BK14" i="9"/>
  <c r="BJ14" i="9"/>
  <c r="CZ14" i="9" s="1"/>
  <c r="BD14" i="9"/>
  <c r="AX14" i="9"/>
  <c r="AR14" i="9"/>
  <c r="AL14" i="9"/>
  <c r="AF14" i="9"/>
  <c r="Z14" i="9"/>
  <c r="T14" i="9"/>
  <c r="N14" i="9"/>
  <c r="H14" i="9"/>
  <c r="DA13" i="9"/>
  <c r="CY13" i="9"/>
  <c r="CW13" i="9"/>
  <c r="CU13" i="9"/>
  <c r="CS13" i="9"/>
  <c r="CQ13" i="9"/>
  <c r="CO13" i="9"/>
  <c r="CN13" i="9"/>
  <c r="CM13" i="9"/>
  <c r="CL13" i="9"/>
  <c r="CK13" i="9"/>
  <c r="CJ13" i="9"/>
  <c r="CI13" i="9"/>
  <c r="CH13" i="9"/>
  <c r="CG13" i="9"/>
  <c r="CF13" i="9"/>
  <c r="CE13" i="9"/>
  <c r="BR13" i="9"/>
  <c r="BQ13" i="9"/>
  <c r="BP13" i="9"/>
  <c r="BO13" i="9"/>
  <c r="BN13" i="9"/>
  <c r="BM13" i="9"/>
  <c r="BL13" i="9"/>
  <c r="BK13" i="9"/>
  <c r="BJ13" i="9"/>
  <c r="BD13" i="9"/>
  <c r="AX13" i="9"/>
  <c r="AR13" i="9"/>
  <c r="AL13" i="9"/>
  <c r="AF13" i="9"/>
  <c r="Z13" i="9"/>
  <c r="T13" i="9"/>
  <c r="N13" i="9"/>
  <c r="H13" i="9"/>
  <c r="DA12" i="9"/>
  <c r="CY12" i="9"/>
  <c r="CW12" i="9"/>
  <c r="CU12" i="9"/>
  <c r="CS12" i="9"/>
  <c r="CQ12" i="9"/>
  <c r="CO12" i="9"/>
  <c r="CN12" i="9"/>
  <c r="CM12" i="9"/>
  <c r="CL12" i="9"/>
  <c r="CK12" i="9"/>
  <c r="CJ12" i="9"/>
  <c r="CI12" i="9"/>
  <c r="CH12" i="9"/>
  <c r="CG12" i="9"/>
  <c r="CF12" i="9"/>
  <c r="CE12" i="9"/>
  <c r="BR12" i="9"/>
  <c r="BQ12" i="9"/>
  <c r="BP12" i="9"/>
  <c r="BO12" i="9"/>
  <c r="BN12" i="9"/>
  <c r="BM12" i="9"/>
  <c r="BL12" i="9"/>
  <c r="BK12" i="9"/>
  <c r="BJ12" i="9"/>
  <c r="BD12" i="9"/>
  <c r="CX12" i="9" s="1"/>
  <c r="AX12" i="9"/>
  <c r="AR12" i="9"/>
  <c r="AL12" i="9"/>
  <c r="AF12" i="9"/>
  <c r="Z12" i="9"/>
  <c r="T12" i="9"/>
  <c r="N12" i="9"/>
  <c r="H12" i="9"/>
  <c r="DA11" i="9"/>
  <c r="CY11" i="9"/>
  <c r="CW11" i="9"/>
  <c r="CU11" i="9"/>
  <c r="CS11" i="9"/>
  <c r="CQ11" i="9"/>
  <c r="CO11" i="9"/>
  <c r="CN11" i="9"/>
  <c r="CM11" i="9"/>
  <c r="CL11" i="9"/>
  <c r="CK11" i="9"/>
  <c r="CJ11" i="9"/>
  <c r="CI11" i="9"/>
  <c r="CH11" i="9"/>
  <c r="CG11" i="9"/>
  <c r="CF11" i="9"/>
  <c r="CE11" i="9"/>
  <c r="BR11" i="9"/>
  <c r="BQ11" i="9"/>
  <c r="BP11" i="9"/>
  <c r="BO11" i="9"/>
  <c r="BN11" i="9"/>
  <c r="BM11" i="9"/>
  <c r="BL11" i="9"/>
  <c r="BK11" i="9"/>
  <c r="BJ11" i="9"/>
  <c r="BD11" i="9"/>
  <c r="AX11" i="9"/>
  <c r="AR11" i="9"/>
  <c r="AL11" i="9"/>
  <c r="AF11" i="9"/>
  <c r="Z11" i="9"/>
  <c r="T11" i="9"/>
  <c r="N11" i="9"/>
  <c r="H11" i="9"/>
  <c r="DA10" i="9"/>
  <c r="CY10" i="9"/>
  <c r="CW10" i="9"/>
  <c r="CU10" i="9"/>
  <c r="CS10" i="9"/>
  <c r="CQ10" i="9"/>
  <c r="CO10" i="9"/>
  <c r="CN10" i="9"/>
  <c r="CM10" i="9"/>
  <c r="CL10" i="9"/>
  <c r="CK10" i="9"/>
  <c r="CJ10" i="9"/>
  <c r="CI10" i="9"/>
  <c r="CH10" i="9"/>
  <c r="CG10" i="9"/>
  <c r="CF10" i="9"/>
  <c r="CE10" i="9"/>
  <c r="BR10" i="9"/>
  <c r="BQ10" i="9"/>
  <c r="BP10" i="9"/>
  <c r="BO10" i="9"/>
  <c r="BN10" i="9"/>
  <c r="BM10" i="9"/>
  <c r="BL10" i="9"/>
  <c r="BK10" i="9"/>
  <c r="BJ10" i="9"/>
  <c r="BD10" i="9"/>
  <c r="AX10" i="9"/>
  <c r="AR10" i="9"/>
  <c r="AL10" i="9"/>
  <c r="AF10" i="9"/>
  <c r="Z10" i="9"/>
  <c r="T10" i="9"/>
  <c r="N10" i="9"/>
  <c r="H10" i="9"/>
  <c r="DA9" i="9"/>
  <c r="CY9" i="9"/>
  <c r="CW9" i="9"/>
  <c r="CU9" i="9"/>
  <c r="CS9" i="9"/>
  <c r="CQ9" i="9"/>
  <c r="CO9" i="9"/>
  <c r="CN9" i="9"/>
  <c r="CM9" i="9"/>
  <c r="CL9" i="9"/>
  <c r="CK9" i="9"/>
  <c r="CJ9" i="9"/>
  <c r="CI9" i="9"/>
  <c r="CH9" i="9"/>
  <c r="CG9" i="9"/>
  <c r="CF9" i="9"/>
  <c r="CE9" i="9"/>
  <c r="BR9" i="9"/>
  <c r="BQ9" i="9"/>
  <c r="BP9" i="9"/>
  <c r="BO9" i="9"/>
  <c r="BN9" i="9"/>
  <c r="BM9" i="9"/>
  <c r="BL9" i="9"/>
  <c r="BK9" i="9"/>
  <c r="BJ9" i="9"/>
  <c r="BD9" i="9"/>
  <c r="AX9" i="9"/>
  <c r="AR9" i="9"/>
  <c r="AL9" i="9"/>
  <c r="AF9" i="9"/>
  <c r="Z9" i="9"/>
  <c r="T9" i="9"/>
  <c r="N9" i="9"/>
  <c r="H9" i="9"/>
  <c r="DA8" i="9"/>
  <c r="CY8" i="9"/>
  <c r="CW8" i="9"/>
  <c r="CU8" i="9"/>
  <c r="CS8" i="9"/>
  <c r="CQ8" i="9"/>
  <c r="CO8" i="9"/>
  <c r="CN8" i="9"/>
  <c r="CM8" i="9"/>
  <c r="CL8" i="9"/>
  <c r="CK8" i="9"/>
  <c r="CJ8" i="9"/>
  <c r="CI8" i="9"/>
  <c r="CH8" i="9"/>
  <c r="CG8" i="9"/>
  <c r="CF8" i="9"/>
  <c r="CE8" i="9"/>
  <c r="BR8" i="9"/>
  <c r="BQ8" i="9"/>
  <c r="BP8" i="9"/>
  <c r="BO8" i="9"/>
  <c r="BN8" i="9"/>
  <c r="BM8" i="9"/>
  <c r="BL8" i="9"/>
  <c r="BK8" i="9"/>
  <c r="BJ8" i="9"/>
  <c r="BD8" i="9"/>
  <c r="AX8" i="9"/>
  <c r="AR8" i="9"/>
  <c r="AL8" i="9"/>
  <c r="AF8" i="9"/>
  <c r="Z8" i="9"/>
  <c r="T8" i="9"/>
  <c r="N8" i="9"/>
  <c r="H8" i="9"/>
  <c r="DA7" i="9"/>
  <c r="CY7" i="9"/>
  <c r="CW7" i="9"/>
  <c r="CU7" i="9"/>
  <c r="CS7" i="9"/>
  <c r="CQ7" i="9"/>
  <c r="CO7" i="9"/>
  <c r="CN7" i="9"/>
  <c r="CM7" i="9"/>
  <c r="CL7" i="9"/>
  <c r="CK7" i="9"/>
  <c r="CJ7" i="9"/>
  <c r="CI7" i="9"/>
  <c r="CH7" i="9"/>
  <c r="CG7" i="9"/>
  <c r="CF7" i="9"/>
  <c r="CE7" i="9"/>
  <c r="BR7" i="9"/>
  <c r="BQ7" i="9"/>
  <c r="BP7" i="9"/>
  <c r="BO7" i="9"/>
  <c r="BN7" i="9"/>
  <c r="BM7" i="9"/>
  <c r="BL7" i="9"/>
  <c r="BK7" i="9"/>
  <c r="BJ7" i="9"/>
  <c r="BD7" i="9"/>
  <c r="AX7" i="9"/>
  <c r="AR7" i="9"/>
  <c r="AL7" i="9"/>
  <c r="AF7" i="9"/>
  <c r="Z7" i="9"/>
  <c r="T7" i="9"/>
  <c r="N7" i="9"/>
  <c r="H7" i="9"/>
  <c r="DA6" i="9"/>
  <c r="CY6" i="9"/>
  <c r="CW6" i="9"/>
  <c r="CU6" i="9"/>
  <c r="CS6" i="9"/>
  <c r="CQ6" i="9"/>
  <c r="CO6" i="9"/>
  <c r="CN6" i="9"/>
  <c r="CM6" i="9"/>
  <c r="CL6" i="9"/>
  <c r="CK6" i="9"/>
  <c r="CJ6" i="9"/>
  <c r="CI6" i="9"/>
  <c r="CH6" i="9"/>
  <c r="CG6" i="9"/>
  <c r="CF6" i="9"/>
  <c r="CE6" i="9"/>
  <c r="BR6" i="9"/>
  <c r="BQ6" i="9"/>
  <c r="BP6" i="9"/>
  <c r="BO6" i="9"/>
  <c r="BN6" i="9"/>
  <c r="BM6" i="9"/>
  <c r="BL6" i="9"/>
  <c r="BK6" i="9"/>
  <c r="BJ6" i="9"/>
  <c r="BD6" i="9"/>
  <c r="AX6" i="9"/>
  <c r="AR6" i="9"/>
  <c r="AL6" i="9"/>
  <c r="AF6" i="9"/>
  <c r="Z6" i="9"/>
  <c r="T6" i="9"/>
  <c r="N6" i="9"/>
  <c r="H6" i="9"/>
  <c r="DA5" i="9"/>
  <c r="CY5" i="9"/>
  <c r="CW5" i="9"/>
  <c r="CU5" i="9"/>
  <c r="CS5" i="9"/>
  <c r="CQ5" i="9"/>
  <c r="CO5" i="9"/>
  <c r="CN5" i="9"/>
  <c r="CM5" i="9"/>
  <c r="CL5" i="9"/>
  <c r="CK5" i="9"/>
  <c r="CJ5" i="9"/>
  <c r="CI5" i="9"/>
  <c r="CH5" i="9"/>
  <c r="CG5" i="9"/>
  <c r="CF5" i="9"/>
  <c r="CE5" i="9"/>
  <c r="BR5" i="9"/>
  <c r="BQ5" i="9"/>
  <c r="BP5" i="9"/>
  <c r="BO5" i="9"/>
  <c r="BN5" i="9"/>
  <c r="BM5" i="9"/>
  <c r="BL5" i="9"/>
  <c r="BK5" i="9"/>
  <c r="BJ5" i="9"/>
  <c r="BD5" i="9"/>
  <c r="AX5" i="9"/>
  <c r="AR5" i="9"/>
  <c r="AL5" i="9"/>
  <c r="AF5" i="9"/>
  <c r="Z5" i="9"/>
  <c r="T5" i="9"/>
  <c r="N5" i="9"/>
  <c r="H5" i="9"/>
  <c r="DA4" i="9"/>
  <c r="CY4" i="9"/>
  <c r="CW4" i="9"/>
  <c r="CU4" i="9"/>
  <c r="CS4" i="9"/>
  <c r="CQ4" i="9"/>
  <c r="CO4" i="9"/>
  <c r="CN4" i="9"/>
  <c r="CM4" i="9"/>
  <c r="CL4" i="9"/>
  <c r="CK4" i="9"/>
  <c r="CJ4" i="9"/>
  <c r="CI4" i="9"/>
  <c r="CH4" i="9"/>
  <c r="CG4" i="9"/>
  <c r="CF4" i="9"/>
  <c r="CE4" i="9"/>
  <c r="BR4" i="9"/>
  <c r="BQ4" i="9"/>
  <c r="BP4" i="9"/>
  <c r="BO4" i="9"/>
  <c r="BN4" i="9"/>
  <c r="BM4" i="9"/>
  <c r="BL4" i="9"/>
  <c r="BK4" i="9"/>
  <c r="BJ4" i="9"/>
  <c r="BD4" i="9"/>
  <c r="AX4" i="9"/>
  <c r="AR4" i="9"/>
  <c r="AL4" i="9"/>
  <c r="AF4" i="9"/>
  <c r="Z4" i="9"/>
  <c r="T4" i="9"/>
  <c r="N4" i="9"/>
  <c r="H4" i="9"/>
  <c r="DA3" i="9"/>
  <c r="CY3" i="9"/>
  <c r="CW3" i="9"/>
  <c r="CU3" i="9"/>
  <c r="CS3" i="9"/>
  <c r="CQ3" i="9"/>
  <c r="CO3" i="9"/>
  <c r="CN3" i="9"/>
  <c r="CM3" i="9"/>
  <c r="CL3" i="9"/>
  <c r="CK3" i="9"/>
  <c r="CJ3" i="9"/>
  <c r="CI3" i="9"/>
  <c r="CH3" i="9"/>
  <c r="CG3" i="9"/>
  <c r="CF3" i="9"/>
  <c r="CE3" i="9"/>
  <c r="BR3" i="9"/>
  <c r="BQ3" i="9"/>
  <c r="BP3" i="9"/>
  <c r="BO3" i="9"/>
  <c r="BN3" i="9"/>
  <c r="BM3" i="9"/>
  <c r="BL3" i="9"/>
  <c r="BK3" i="9"/>
  <c r="BJ3" i="9"/>
  <c r="BD3" i="9"/>
  <c r="AX3" i="9"/>
  <c r="AR3" i="9"/>
  <c r="AL3" i="9"/>
  <c r="AF3" i="9"/>
  <c r="Z3" i="9"/>
  <c r="T3" i="9"/>
  <c r="N3" i="9"/>
  <c r="H3" i="9"/>
  <c r="BR86" i="9" l="1"/>
  <c r="CP16" i="9"/>
  <c r="BS26" i="9"/>
  <c r="CR29" i="9"/>
  <c r="Z34" i="9"/>
  <c r="CC13" i="9"/>
  <c r="BS86" i="9"/>
  <c r="BN86" i="9"/>
  <c r="BM86" i="9"/>
  <c r="BL86" i="9"/>
  <c r="BK86" i="9"/>
  <c r="BT86" i="9"/>
  <c r="BQ86" i="9"/>
  <c r="BP86" i="9"/>
  <c r="BO86" i="9"/>
  <c r="BY17" i="9"/>
  <c r="CP19" i="9"/>
  <c r="BT24" i="9"/>
  <c r="CC31" i="9"/>
  <c r="CX31" i="9"/>
  <c r="CD24" i="9"/>
  <c r="CC18" i="9"/>
  <c r="CP30" i="9"/>
  <c r="BY31" i="9"/>
  <c r="CT32" i="9"/>
  <c r="CB33" i="9"/>
  <c r="CR14" i="9"/>
  <c r="BR34" i="9"/>
  <c r="CB13" i="9"/>
  <c r="CV17" i="9"/>
  <c r="CX30" i="9"/>
  <c r="CT10" i="9"/>
  <c r="CR13" i="9"/>
  <c r="CV15" i="9"/>
  <c r="CX17" i="9"/>
  <c r="CR18" i="9"/>
  <c r="BT6" i="9"/>
  <c r="BS11" i="9"/>
  <c r="CR21" i="9"/>
  <c r="CT24" i="9"/>
  <c r="CB32" i="9"/>
  <c r="BT9" i="9"/>
  <c r="CZ15" i="9"/>
  <c r="BT22" i="9"/>
  <c r="BT30" i="9"/>
  <c r="CT17" i="9"/>
  <c r="CX26" i="9"/>
  <c r="CR5" i="9"/>
  <c r="CD16" i="9"/>
  <c r="CP23" i="9"/>
  <c r="CP7" i="9"/>
  <c r="BT10" i="9"/>
  <c r="BU11" i="9"/>
  <c r="CC14" i="9"/>
  <c r="CT15" i="9"/>
  <c r="CT28" i="9"/>
  <c r="CR7" i="9"/>
  <c r="BY16" i="9"/>
  <c r="BS22" i="9"/>
  <c r="BY23" i="9"/>
  <c r="CD23" i="9"/>
  <c r="CR24" i="9"/>
  <c r="CP5" i="9"/>
  <c r="CC19" i="9"/>
  <c r="CP20" i="9"/>
  <c r="BY26" i="9"/>
  <c r="CD26" i="9"/>
  <c r="CV14" i="9"/>
  <c r="CT3" i="9"/>
  <c r="CP3" i="9"/>
  <c r="CP11" i="9"/>
  <c r="BS17" i="9"/>
  <c r="CV22" i="9"/>
  <c r="BU24" i="9"/>
  <c r="CB28" i="9"/>
  <c r="BY33" i="9"/>
  <c r="CX16" i="9"/>
  <c r="CV13" i="9"/>
  <c r="CV20" i="9"/>
  <c r="CZ29" i="9"/>
  <c r="BO34" i="9"/>
  <c r="BN34" i="9"/>
  <c r="CZ22" i="9"/>
  <c r="CD25" i="9"/>
  <c r="CC32" i="9"/>
  <c r="BQ34" i="9"/>
  <c r="CX11" i="9"/>
  <c r="T34" i="9"/>
  <c r="BY3" i="9"/>
  <c r="CC4" i="9"/>
  <c r="CV6" i="9"/>
  <c r="CT7" i="9"/>
  <c r="BT8" i="9"/>
  <c r="CV9" i="9"/>
  <c r="CX10" i="9"/>
  <c r="CZ11" i="9"/>
  <c r="CT12" i="9"/>
  <c r="CP12" i="9"/>
  <c r="CX13" i="9"/>
  <c r="CZ17" i="9"/>
  <c r="CP18" i="9"/>
  <c r="CV21" i="9"/>
  <c r="CT26" i="9"/>
  <c r="CD4" i="9"/>
  <c r="CD6" i="9"/>
  <c r="CC7" i="9"/>
  <c r="CT8" i="9"/>
  <c r="CP8" i="9"/>
  <c r="CD9" i="9"/>
  <c r="BY10" i="9"/>
  <c r="BS10" i="9"/>
  <c r="CZ10" i="9"/>
  <c r="CZ13" i="9"/>
  <c r="CD14" i="9"/>
  <c r="CX19" i="9"/>
  <c r="CX22" i="9"/>
  <c r="CV26" i="9"/>
  <c r="BS31" i="9"/>
  <c r="BY32" i="9"/>
  <c r="CP33" i="9"/>
  <c r="BK34" i="9"/>
  <c r="CX27" i="9"/>
  <c r="BZ7" i="9"/>
  <c r="CA7" i="9" s="1"/>
  <c r="CD7" i="9"/>
  <c r="CV12" i="9"/>
  <c r="CP14" i="9"/>
  <c r="BY15" i="9"/>
  <c r="CB26" i="9"/>
  <c r="CC26" i="9"/>
  <c r="CZ26" i="9"/>
  <c r="BY27" i="9"/>
  <c r="CD27" i="9"/>
  <c r="AR34" i="9"/>
  <c r="CP4" i="9"/>
  <c r="CT5" i="9"/>
  <c r="CV8" i="9"/>
  <c r="CP10" i="9"/>
  <c r="CP13" i="9"/>
  <c r="CT18" i="9"/>
  <c r="CP25" i="9"/>
  <c r="BZ27" i="9"/>
  <c r="CA27" i="9" s="1"/>
  <c r="CZ19" i="9"/>
  <c r="CR4" i="9"/>
  <c r="CT6" i="9"/>
  <c r="CP6" i="9"/>
  <c r="CT9" i="9"/>
  <c r="CP9" i="9"/>
  <c r="CD20" i="9"/>
  <c r="CX20" i="9"/>
  <c r="CZ23" i="9"/>
  <c r="CC30" i="9"/>
  <c r="CD31" i="9"/>
  <c r="BZ33" i="9"/>
  <c r="CA33" i="9" s="1"/>
  <c r="CX33" i="9"/>
  <c r="CV11" i="9"/>
  <c r="CC16" i="9"/>
  <c r="CV16" i="9"/>
  <c r="CR19" i="9"/>
  <c r="CR22" i="9"/>
  <c r="CP27" i="9"/>
  <c r="CR32" i="9"/>
  <c r="BS18" i="9"/>
  <c r="CT21" i="9"/>
  <c r="BT23" i="9"/>
  <c r="BZ3" i="9"/>
  <c r="CA3" i="9" s="1"/>
  <c r="CD3" i="9"/>
  <c r="CC3" i="9"/>
  <c r="CX3" i="9"/>
  <c r="CV4" i="9"/>
  <c r="BZ5" i="9"/>
  <c r="CA5" i="9" s="1"/>
  <c r="CD5" i="9"/>
  <c r="CC11" i="9"/>
  <c r="BT14" i="9"/>
  <c r="CT16" i="9"/>
  <c r="BS16" i="9"/>
  <c r="BU4" i="9"/>
  <c r="CX4" i="9"/>
  <c r="BS21" i="9"/>
  <c r="CR23" i="9"/>
  <c r="BZ4" i="9"/>
  <c r="CA4" i="9" s="1"/>
  <c r="BZ6" i="9"/>
  <c r="CA6" i="9" s="1"/>
  <c r="BY6" i="9"/>
  <c r="CX6" i="9"/>
  <c r="CV7" i="9"/>
  <c r="BZ9" i="9"/>
  <c r="CA9" i="9" s="1"/>
  <c r="BY9" i="9"/>
  <c r="CX9" i="9"/>
  <c r="CB3" i="9"/>
  <c r="BU7" i="9"/>
  <c r="BY7" i="9"/>
  <c r="CX7" i="9"/>
  <c r="BY11" i="9"/>
  <c r="CZ12" i="9"/>
  <c r="CB15" i="9"/>
  <c r="BZ14" i="9"/>
  <c r="CA14" i="9" s="1"/>
  <c r="BU14" i="9"/>
  <c r="BU17" i="9"/>
  <c r="CP17" i="9"/>
  <c r="BS20" i="9"/>
  <c r="BY21" i="9"/>
  <c r="CD21" i="9"/>
  <c r="CB23" i="9"/>
  <c r="AX34" i="9"/>
  <c r="CC5" i="9"/>
  <c r="CV5" i="9"/>
  <c r="BZ8" i="9"/>
  <c r="CA8" i="9" s="1"/>
  <c r="BY8" i="9"/>
  <c r="CD8" i="9"/>
  <c r="CX8" i="9"/>
  <c r="CR10" i="9"/>
  <c r="CW34" i="9"/>
  <c r="CV3" i="9"/>
  <c r="CT4" i="9"/>
  <c r="BU5" i="9"/>
  <c r="BY5" i="9"/>
  <c r="CX5" i="9"/>
  <c r="CR11" i="9"/>
  <c r="CZ21" i="9"/>
  <c r="N34" i="9"/>
  <c r="BJ34" i="9"/>
  <c r="CY34" i="9"/>
  <c r="CR3" i="9"/>
  <c r="CZ4" i="9"/>
  <c r="CZ5" i="9"/>
  <c r="CR6" i="9"/>
  <c r="CZ7" i="9"/>
  <c r="CR8" i="9"/>
  <c r="CR9" i="9"/>
  <c r="CD11" i="9"/>
  <c r="CP15" i="9"/>
  <c r="BU16" i="9"/>
  <c r="CR17" i="9"/>
  <c r="BT18" i="9"/>
  <c r="CB18" i="9"/>
  <c r="CR20" i="9"/>
  <c r="CT22" i="9"/>
  <c r="BS25" i="9"/>
  <c r="CP28" i="9"/>
  <c r="CR30" i="9"/>
  <c r="CB31" i="9"/>
  <c r="CZ31" i="9"/>
  <c r="BT33" i="9"/>
  <c r="BM34" i="9"/>
  <c r="BT4" i="9"/>
  <c r="CB5" i="9"/>
  <c r="CC6" i="9"/>
  <c r="CB7" i="9"/>
  <c r="CC8" i="9"/>
  <c r="BZ11" i="9"/>
  <c r="CA11" i="9" s="1"/>
  <c r="CC12" i="9"/>
  <c r="CD13" i="9"/>
  <c r="CD17" i="9"/>
  <c r="CC20" i="9"/>
  <c r="CT20" i="9"/>
  <c r="BT21" i="9"/>
  <c r="CB21" i="9"/>
  <c r="CR27" i="9"/>
  <c r="CP29" i="9"/>
  <c r="CR15" i="9"/>
  <c r="CZ18" i="9"/>
  <c r="BZ25" i="9"/>
  <c r="CA25" i="9" s="1"/>
  <c r="CP26" i="9"/>
  <c r="BZ30" i="9"/>
  <c r="CA30" i="9" s="1"/>
  <c r="CZ30" i="9"/>
  <c r="BU31" i="9"/>
  <c r="CD32" i="9"/>
  <c r="CT33" i="9"/>
  <c r="CC28" i="9"/>
  <c r="CT29" i="9"/>
  <c r="CB30" i="9"/>
  <c r="CP31" i="9"/>
  <c r="CZ32" i="9"/>
  <c r="CX32" i="9"/>
  <c r="CZ33" i="9"/>
  <c r="AL34" i="9"/>
  <c r="CZ3" i="9"/>
  <c r="CZ6" i="9"/>
  <c r="CZ8" i="9"/>
  <c r="CZ9" i="9"/>
  <c r="CC10" i="9"/>
  <c r="CB17" i="9"/>
  <c r="CC22" i="9"/>
  <c r="BS23" i="9"/>
  <c r="CV29" i="9"/>
  <c r="CV10" i="9"/>
  <c r="CB12" i="9"/>
  <c r="CT13" i="9"/>
  <c r="BZ16" i="9"/>
  <c r="CA16" i="9" s="1"/>
  <c r="CV19" i="9"/>
  <c r="CB20" i="9"/>
  <c r="BU22" i="9"/>
  <c r="CD22" i="9"/>
  <c r="BZ23" i="9"/>
  <c r="CA23" i="9" s="1"/>
  <c r="CX28" i="9"/>
  <c r="CX29" i="9"/>
  <c r="BZ31" i="9"/>
  <c r="CA31" i="9" s="1"/>
  <c r="CC33" i="9"/>
  <c r="CT25" i="9"/>
  <c r="BS29" i="9"/>
  <c r="CV31" i="9"/>
  <c r="CP32" i="9"/>
  <c r="CR33" i="9"/>
  <c r="BT3" i="9"/>
  <c r="BY4" i="9"/>
  <c r="BZ10" i="9"/>
  <c r="CA10" i="9" s="1"/>
  <c r="BZ13" i="9"/>
  <c r="CA13" i="9" s="1"/>
  <c r="BU13" i="9"/>
  <c r="CT14" i="9"/>
  <c r="BS14" i="9"/>
  <c r="CB14" i="9"/>
  <c r="CX15" i="9"/>
  <c r="BU3" i="9"/>
  <c r="BS5" i="9"/>
  <c r="CB6" i="9"/>
  <c r="BS7" i="9"/>
  <c r="CB8" i="9"/>
  <c r="CB9" i="9"/>
  <c r="BZ20" i="9"/>
  <c r="CA20" i="9" s="1"/>
  <c r="BY20" i="9"/>
  <c r="BU20" i="9"/>
  <c r="BT25" i="9"/>
  <c r="CR25" i="9"/>
  <c r="CB25" i="9"/>
  <c r="CU34" i="9"/>
  <c r="BT5" i="9"/>
  <c r="BT7" i="9"/>
  <c r="CC9" i="9"/>
  <c r="CB10" i="9"/>
  <c r="CT11" i="9"/>
  <c r="BY12" i="9"/>
  <c r="BU12" i="9"/>
  <c r="CD12" i="9"/>
  <c r="BS12" i="9"/>
  <c r="CR12" i="9"/>
  <c r="BY13" i="9"/>
  <c r="BZ17" i="9"/>
  <c r="CA17" i="9" s="1"/>
  <c r="BZ19" i="9"/>
  <c r="CA19" i="9" s="1"/>
  <c r="BY19" i="9"/>
  <c r="BU19" i="9"/>
  <c r="CD19" i="9"/>
  <c r="BT19" i="9"/>
  <c r="AF34" i="9"/>
  <c r="CB4" i="9"/>
  <c r="BS6" i="9"/>
  <c r="BS8" i="9"/>
  <c r="BS9" i="9"/>
  <c r="BU10" i="9"/>
  <c r="BT12" i="9"/>
  <c r="BT13" i="9"/>
  <c r="BU18" i="9"/>
  <c r="BZ18" i="9"/>
  <c r="CA18" i="9" s="1"/>
  <c r="BY18" i="9"/>
  <c r="CX18" i="9"/>
  <c r="CD18" i="9"/>
  <c r="CD10" i="9"/>
  <c r="BZ12" i="9"/>
  <c r="CA12" i="9" s="1"/>
  <c r="BZ15" i="9"/>
  <c r="CA15" i="9" s="1"/>
  <c r="BU15" i="9"/>
  <c r="CD15" i="9"/>
  <c r="CC15" i="9"/>
  <c r="BS4" i="9"/>
  <c r="BU6" i="9"/>
  <c r="BU8" i="9"/>
  <c r="BU9" i="9"/>
  <c r="CB11" i="9"/>
  <c r="BT11" i="9"/>
  <c r="H34" i="9"/>
  <c r="BD34" i="9"/>
  <c r="BS3" i="9"/>
  <c r="BT15" i="9"/>
  <c r="CR16" i="9"/>
  <c r="CB16" i="9"/>
  <c r="BT16" i="9"/>
  <c r="CC24" i="9"/>
  <c r="CV24" i="9"/>
  <c r="CT27" i="9"/>
  <c r="BS27" i="9"/>
  <c r="BY14" i="9"/>
  <c r="CX21" i="9"/>
  <c r="CC23" i="9"/>
  <c r="CV23" i="9"/>
  <c r="BZ24" i="9"/>
  <c r="CA24" i="9" s="1"/>
  <c r="BY24" i="9"/>
  <c r="CR26" i="9"/>
  <c r="CC27" i="9"/>
  <c r="BY29" i="9"/>
  <c r="CD29" i="9"/>
  <c r="BS13" i="9"/>
  <c r="CX14" i="9"/>
  <c r="BS15" i="9"/>
  <c r="CC17" i="9"/>
  <c r="CV18" i="9"/>
  <c r="BT20" i="9"/>
  <c r="BU21" i="9"/>
  <c r="CP21" i="9"/>
  <c r="CB22" i="9"/>
  <c r="BU23" i="9"/>
  <c r="CX23" i="9"/>
  <c r="CC25" i="9"/>
  <c r="BT26" i="9"/>
  <c r="BY28" i="9"/>
  <c r="BU28" i="9"/>
  <c r="BS28" i="9"/>
  <c r="CD28" i="9"/>
  <c r="BZ22" i="9"/>
  <c r="CA22" i="9" s="1"/>
  <c r="BS24" i="9"/>
  <c r="CP24" i="9"/>
  <c r="CZ24" i="9"/>
  <c r="BT28" i="9"/>
  <c r="BT29" i="9"/>
  <c r="CT30" i="9"/>
  <c r="CT19" i="9"/>
  <c r="BS19" i="9"/>
  <c r="CZ20" i="9"/>
  <c r="CV28" i="9"/>
  <c r="CB29" i="9"/>
  <c r="BT17" i="9"/>
  <c r="BU25" i="9"/>
  <c r="BY25" i="9"/>
  <c r="CX25" i="9"/>
  <c r="BZ21" i="9"/>
  <c r="CA21" i="9" s="1"/>
  <c r="CC21" i="9"/>
  <c r="CB24" i="9"/>
  <c r="CZ25" i="9"/>
  <c r="BU27" i="9"/>
  <c r="CB19" i="9"/>
  <c r="CP22" i="9"/>
  <c r="BU26" i="9"/>
  <c r="BZ26" i="9"/>
  <c r="CA26" i="9" s="1"/>
  <c r="CB27" i="9"/>
  <c r="BT27" i="9"/>
  <c r="CT23" i="9"/>
  <c r="CZ27" i="9"/>
  <c r="CR28" i="9"/>
  <c r="CV30" i="9"/>
  <c r="CT31" i="9"/>
  <c r="BS32" i="9"/>
  <c r="BU30" i="9"/>
  <c r="CD30" i="9"/>
  <c r="BT32" i="9"/>
  <c r="CV33" i="9"/>
  <c r="CC29" i="9"/>
  <c r="BU33" i="9"/>
  <c r="CD33" i="9"/>
  <c r="CV25" i="9"/>
  <c r="BZ28" i="9"/>
  <c r="CA28" i="9" s="1"/>
  <c r="BZ29" i="9"/>
  <c r="CA29" i="9" s="1"/>
  <c r="BU29" i="9"/>
  <c r="BY30" i="9"/>
  <c r="BT31" i="9"/>
  <c r="CX24" i="9"/>
  <c r="CZ28" i="9"/>
  <c r="CR31" i="9"/>
  <c r="BZ32" i="9"/>
  <c r="CA32" i="9" s="1"/>
  <c r="BU32" i="9"/>
  <c r="CV32" i="9"/>
  <c r="BS30" i="9"/>
  <c r="BS33" i="9"/>
  <c r="BS34" i="9" l="1"/>
  <c r="BZ34" i="9"/>
  <c r="CA34" i="9" s="1"/>
  <c r="CD34" i="9"/>
  <c r="CC34" i="9"/>
  <c r="BY34" i="9"/>
  <c r="BU34" i="9"/>
  <c r="CB34" i="9"/>
  <c r="BT34" i="9"/>
</calcChain>
</file>

<file path=xl/sharedStrings.xml><?xml version="1.0" encoding="utf-8"?>
<sst xmlns="http://schemas.openxmlformats.org/spreadsheetml/2006/main" count="527" uniqueCount="161">
  <si>
    <t>PERCENT CHANGES</t>
  </si>
  <si>
    <t>Data Checks</t>
  </si>
  <si>
    <t xml:space="preserve"> </t>
  </si>
  <si>
    <t>Municipality</t>
  </si>
  <si>
    <t>Residential</t>
  </si>
  <si>
    <t>Commercial</t>
  </si>
  <si>
    <t>Industrial</t>
  </si>
  <si>
    <t>Rural</t>
  </si>
  <si>
    <t>Non Rateable Leviable</t>
  </si>
  <si>
    <t>Total</t>
  </si>
  <si>
    <t>Change in residential SV</t>
  </si>
  <si>
    <t>Change in commercial SV</t>
  </si>
  <si>
    <t>Change in industrial SV</t>
  </si>
  <si>
    <t>Change in rural SV</t>
  </si>
  <si>
    <t>Change in residential CIV</t>
  </si>
  <si>
    <t>Change in industrial CIV</t>
  </si>
  <si>
    <t>Change in rural CIV</t>
  </si>
  <si>
    <t>Change in SV</t>
  </si>
  <si>
    <t>Change in CIV</t>
  </si>
  <si>
    <t>Change in number of assessments</t>
  </si>
  <si>
    <t>Added/Amended By (insert initials and Date)</t>
  </si>
  <si>
    <t>Checksum</t>
  </si>
  <si>
    <t>C</t>
  </si>
  <si>
    <t>Alpine</t>
  </si>
  <si>
    <t>Ararat</t>
  </si>
  <si>
    <t>M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</si>
  <si>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</si>
  <si>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</si>
  <si>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</si>
  <si>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</si>
  <si>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</si>
  <si>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</si>
  <si>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</si>
  <si>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</si>
  <si>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</si>
  <si>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</si>
  <si>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</si>
  <si>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</si>
  <si>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</si>
  <si>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</si>
  <si>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</si>
  <si>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</si>
  <si>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</si>
  <si>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</si>
  <si>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</si>
  <si>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</si>
  <si>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</si>
  <si>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</si>
  <si>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</si>
  <si>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</si>
  <si>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</si>
  <si>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</si>
  <si>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</si>
  <si>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</si>
  <si>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</si>
  <si>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</si>
  <si>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</si>
  <si>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</si>
  <si>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</si>
  <si>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</si>
  <si>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</si>
  <si>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</si>
  <si>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</si>
  <si>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</si>
  <si>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</si>
  <si>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</si>
  <si>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</si>
  <si>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</si>
  <si>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</si>
  <si>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</si>
  <si>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</si>
  <si>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</si>
  <si>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</si>
  <si>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</si>
  <si>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</si>
  <si>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</si>
  <si>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</si>
  <si>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</si>
  <si>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</si>
  <si>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</si>
  <si>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</si>
  <si>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</si>
  <si>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</si>
  <si>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</si>
  <si>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</si>
  <si>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</si>
  <si>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</si>
  <si>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</si>
  <si>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</si>
  <si>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https://surfcoast.vmonline.com.au/vm/VBPAnalysis?subview=Form2</t>
  </si>
  <si>
    <t>Swan Hill</t>
  </si>
  <si>
    <t>Towong</t>
  </si>
  <si>
    <t>Wangaratta</t>
  </si>
  <si>
    <t>Warrnambool</t>
  </si>
  <si>
    <t>https://warrnambool.vmonline.com.au/vm/VBPAnalysis?subview=Form2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</si>
  <si>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</si>
  <si>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</si>
  <si>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</si>
  <si>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</si>
  <si>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</si>
  <si>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</si>
  <si>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</si>
  <si>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</si>
  <si>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</si>
  <si>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VMONLINE Links</t>
  </si>
  <si>
    <t>https://boroondara.vmonline.com.au/vm/VBPAnalysis?subview=Form2</t>
  </si>
  <si>
    <t>2022 - Number of assessments with buildings</t>
  </si>
  <si>
    <t>2022 - Number of assessments without buildings</t>
  </si>
  <si>
    <t>2022 NAV</t>
  </si>
  <si>
    <t>2022 CIV</t>
  </si>
  <si>
    <t>2022 SV</t>
  </si>
  <si>
    <t>2021 Number of assessments with buildings</t>
  </si>
  <si>
    <t>2021 Number of assessments without buildings</t>
  </si>
  <si>
    <t>2021 NAV</t>
  </si>
  <si>
    <t>2021 CIV</t>
  </si>
  <si>
    <t>2021 SV</t>
  </si>
  <si>
    <t>Change in commerical CIV</t>
  </si>
  <si>
    <t>Comments</t>
  </si>
  <si>
    <t>Form 2 Totals Confirmed</t>
  </si>
  <si>
    <t>Total Assessments 2021</t>
  </si>
  <si>
    <t>2021 CIV &gt; 2020 NAV</t>
  </si>
  <si>
    <t>2021 CIV &gt; 2020 SV</t>
  </si>
  <si>
    <t>2021 Residential with building minus 2020 Residential with buildings</t>
  </si>
  <si>
    <t>2021 Commercial with buildings minus 2020 Commercial with buildings</t>
  </si>
  <si>
    <t>2021 Industrial with buildings minus 2020 Industrial with buildings</t>
  </si>
  <si>
    <t>2021 Rural with buildings minus 2020 Rural with buildings</t>
  </si>
  <si>
    <t>2021 Non Rateabile Leviable with buildings minus 2020 Non Rateabile Leviable with buildings</t>
  </si>
  <si>
    <t xml:space="preserve">2021 Residential without building minus 2020 Residential Without building </t>
  </si>
  <si>
    <t>2021 Commercial Without building minus 2020 Commercial without building</t>
  </si>
  <si>
    <t>2021 Industrial without building minus 2020 Industrial without building</t>
  </si>
  <si>
    <t>2021 Rural without buildings minus 2020 Rural without buildings</t>
  </si>
  <si>
    <t xml:space="preserve">2021 Non Rateabile Leviable without buildings minus 2020 Non Rateabile Leviable without buildings </t>
  </si>
  <si>
    <t>NAV21</t>
  </si>
  <si>
    <t>NAV21 check</t>
  </si>
  <si>
    <t>CIV21</t>
  </si>
  <si>
    <t>CIV21 check</t>
  </si>
  <si>
    <t>SV21</t>
  </si>
  <si>
    <t>SV21 check</t>
  </si>
  <si>
    <t>NAV20</t>
  </si>
  <si>
    <t>NAV20 check</t>
  </si>
  <si>
    <t>CIV20</t>
  </si>
  <si>
    <t>CIV20 check</t>
  </si>
  <si>
    <t>SV20</t>
  </si>
  <si>
    <t>SV20 check</t>
  </si>
  <si>
    <t>stage4</t>
  </si>
  <si>
    <t>stage4_download</t>
  </si>
  <si>
    <t>Stage 3 Form 2</t>
  </si>
  <si>
    <t>SK 4/3/22</t>
  </si>
  <si>
    <t>Y</t>
  </si>
  <si>
    <t>y</t>
  </si>
  <si>
    <t>SG 21/3/22</t>
  </si>
  <si>
    <t>Moreland</t>
  </si>
  <si>
    <t>stage 3 audit file (only run exclude duplicates and headers)</t>
  </si>
  <si>
    <t>jz 9/3/22</t>
  </si>
  <si>
    <t>LaTrobe</t>
  </si>
  <si>
    <t>2026 - Number of assessments with buildings</t>
  </si>
  <si>
    <t>2026 - Number of assessments without buildings</t>
  </si>
  <si>
    <t>2026 NAV</t>
  </si>
  <si>
    <t>2026 CIV</t>
  </si>
  <si>
    <t>2026 SV</t>
  </si>
  <si>
    <t>Merri-Bek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</si>
</sst>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;\-&quot;$&quot;#,##0"/>
    <numFmt numFmtId="6" formatCode="&quot;$&quot;#,##0;[Red]\-&quot;$&quot;#,##0"/>
    <numFmt numFmtId="164" formatCode="&quot;$&quot;#,##0_);[Red]\(&quot;$&quot;#,##0\)"/>
    <numFmt numFmtId="165" formatCode="&quot;$&quot;#,##0"/>
    <numFmt numFmtId="166" formatCode="0.0%"/>
    <numFmt numFmtId="167" formatCode="#,##0.0"/>
    <numFmt numFmtId="168" formatCode="[$$-C09]#,##0;\-[$$-C09]#,##0"/>
    <numFmt numFmtId="169" formatCode="#,##0_ ;[Red]\-#,##0\ "/>
    <numFmt numFmtId="170" formatCode="#,##0.00_ ;[Red]\-#,##0.00\ "/>
  </numFmts>
  <fonts count="18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1" tint="0.249977111117893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11"/>
      <color indexed="8"/>
      <name val="Calibri"/>
      <family val="2"/>
      <scheme val="minor"/>
    </font>
    <font>
      <b/>
      <sz val="9"/>
      <color rgb="FF40404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rgb="FF000000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170" fontId="3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5" fontId="4" fillId="0" borderId="0" applyFont="0" applyFill="0" applyBorder="0" applyAlignment="0" applyProtection="0"/>
    <xf numFmtId="0" fontId="16" fillId="0" borderId="0"/>
  </cellStyleXfs>
  <cellXfs count="179">
    <xf numFmtId="0" fontId="0" fillId="0" borderId="0" xfId="0"/>
    <xf numFmtId="0" fontId="7" fillId="0" borderId="0" xfId="0" applyFont="1"/>
    <xf numFmtId="0" fontId="7" fillId="0" borderId="1" xfId="0" applyFont="1" applyBorder="1"/>
    <xf numFmtId="3" fontId="7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applyFont="1"/>
    <xf numFmtId="0" fontId="9" fillId="5" borderId="6" xfId="0" applyFont="1" applyFill="1" applyBorder="1" applyAlignment="1">
      <alignment wrapText="1"/>
    </xf>
    <xf numFmtId="0" fontId="9" fillId="5" borderId="5" xfId="0" applyFont="1" applyFill="1" applyBorder="1" applyAlignment="1">
      <alignment wrapText="1"/>
    </xf>
    <xf numFmtId="0" fontId="9" fillId="5" borderId="5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10" fillId="7" borderId="9" xfId="0" applyFont="1" applyFill="1" applyBorder="1" applyAlignment="1">
      <alignment horizontal="center" wrapText="1"/>
    </xf>
    <xf numFmtId="0" fontId="10" fillId="8" borderId="9" xfId="0" applyFont="1" applyFill="1" applyBorder="1" applyAlignment="1">
      <alignment horizontal="center" wrapText="1"/>
    </xf>
    <xf numFmtId="0" fontId="10" fillId="8" borderId="10" xfId="0" applyFont="1" applyFill="1" applyBorder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165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4" fillId="0" borderId="6" xfId="0" applyFont="1" applyBorder="1" applyAlignment="1">
      <alignment horizontal="center" wrapText="1"/>
    </xf>
    <xf numFmtId="0" fontId="3" fillId="0" borderId="1" xfId="0" applyFont="1" applyBorder="1"/>
    <xf numFmtId="3" fontId="3" fillId="0" borderId="0" xfId="1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0" fillId="6" borderId="0" xfId="0" applyFill="1" applyAlignment="1">
      <alignment wrapText="1"/>
    </xf>
    <xf numFmtId="0" fontId="4" fillId="6" borderId="2" xfId="0" applyFont="1" applyFill="1" applyBorder="1" applyAlignment="1">
      <alignment horizontal="left"/>
    </xf>
    <xf numFmtId="3" fontId="9" fillId="5" borderId="2" xfId="0" applyNumberFormat="1" applyFont="1" applyFill="1" applyBorder="1" applyAlignment="1">
      <alignment wrapText="1"/>
    </xf>
    <xf numFmtId="0" fontId="9" fillId="5" borderId="2" xfId="0" applyFont="1" applyFill="1" applyBorder="1"/>
    <xf numFmtId="0" fontId="9" fillId="5" borderId="2" xfId="0" applyFont="1" applyFill="1" applyBorder="1" applyAlignment="1">
      <alignment horizontal="center" wrapText="1"/>
    </xf>
    <xf numFmtId="0" fontId="5" fillId="0" borderId="8" xfId="0" applyFont="1" applyBorder="1"/>
    <xf numFmtId="0" fontId="8" fillId="0" borderId="0" xfId="0" applyFont="1"/>
    <xf numFmtId="3" fontId="3" fillId="0" borderId="0" xfId="1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right" vertical="top" wrapText="1"/>
    </xf>
    <xf numFmtId="3" fontId="4" fillId="0" borderId="7" xfId="0" applyNumberFormat="1" applyFont="1" applyBorder="1" applyAlignment="1">
      <alignment horizontal="left" vertical="top"/>
    </xf>
    <xf numFmtId="0" fontId="8" fillId="0" borderId="7" xfId="0" applyFont="1" applyBorder="1"/>
    <xf numFmtId="3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horizontal="left"/>
    </xf>
    <xf numFmtId="0" fontId="4" fillId="0" borderId="7" xfId="0" applyFont="1" applyBorder="1"/>
    <xf numFmtId="0" fontId="6" fillId="0" borderId="7" xfId="0" applyFont="1" applyBorder="1"/>
    <xf numFmtId="0" fontId="7" fillId="0" borderId="7" xfId="0" applyFont="1" applyBorder="1"/>
    <xf numFmtId="0" fontId="3" fillId="0" borderId="7" xfId="0" applyFont="1" applyBorder="1"/>
    <xf numFmtId="3" fontId="4" fillId="0" borderId="7" xfId="0" applyNumberFormat="1" applyFont="1" applyBorder="1" applyAlignment="1">
      <alignment horizontal="center" wrapText="1"/>
    </xf>
    <xf numFmtId="3" fontId="4" fillId="0" borderId="7" xfId="0" applyNumberFormat="1" applyFont="1" applyBorder="1"/>
    <xf numFmtId="165" fontId="4" fillId="0" borderId="7" xfId="0" applyNumberFormat="1" applyFont="1" applyBorder="1"/>
    <xf numFmtId="1" fontId="5" fillId="11" borderId="2" xfId="0" applyNumberFormat="1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wrapText="1"/>
    </xf>
    <xf numFmtId="1" fontId="8" fillId="11" borderId="2" xfId="0" applyNumberFormat="1" applyFont="1" applyFill="1" applyBorder="1" applyAlignment="1">
      <alignment wrapText="1"/>
    </xf>
    <xf numFmtId="165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/>
    </xf>
    <xf numFmtId="165" fontId="7" fillId="0" borderId="0" xfId="0" applyNumberFormat="1" applyFont="1"/>
    <xf numFmtId="3" fontId="7" fillId="0" borderId="0" xfId="0" applyNumberFormat="1" applyFont="1"/>
    <xf numFmtId="165" fontId="7" fillId="0" borderId="0" xfId="0" applyNumberFormat="1" applyFont="1" applyAlignment="1">
      <alignment horizontal="right"/>
    </xf>
    <xf numFmtId="1" fontId="7" fillId="0" borderId="0" xfId="0" applyNumberFormat="1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3" fontId="7" fillId="0" borderId="0" xfId="1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8" fillId="13" borderId="13" xfId="0" applyFont="1" applyFill="1" applyBorder="1"/>
    <xf numFmtId="0" fontId="5" fillId="12" borderId="13" xfId="0" applyFont="1" applyFill="1" applyBorder="1"/>
    <xf numFmtId="0" fontId="3" fillId="0" borderId="13" xfId="0" applyFont="1" applyBorder="1"/>
    <xf numFmtId="3" fontId="4" fillId="0" borderId="14" xfId="0" applyNumberFormat="1" applyFont="1" applyBorder="1" applyAlignment="1">
      <alignment horizontal="left"/>
    </xf>
    <xf numFmtId="3" fontId="4" fillId="0" borderId="14" xfId="0" applyNumberFormat="1" applyFont="1" applyBorder="1" applyAlignment="1">
      <alignment horizontal="left" vertical="top"/>
    </xf>
    <xf numFmtId="3" fontId="8" fillId="9" borderId="15" xfId="1" applyNumberFormat="1" applyFont="1" applyFill="1" applyBorder="1" applyAlignment="1">
      <alignment horizontal="center" vertical="center" wrapText="1"/>
    </xf>
    <xf numFmtId="3" fontId="8" fillId="9" borderId="16" xfId="1" applyNumberFormat="1" applyFont="1" applyFill="1" applyBorder="1" applyAlignment="1">
      <alignment horizontal="center" vertical="center" wrapText="1"/>
    </xf>
    <xf numFmtId="167" fontId="11" fillId="9" borderId="17" xfId="1" applyNumberFormat="1" applyFont="1" applyFill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5" fontId="8" fillId="9" borderId="2" xfId="0" applyNumberFormat="1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3" fontId="8" fillId="10" borderId="2" xfId="0" applyNumberFormat="1" applyFont="1" applyFill="1" applyBorder="1" applyAlignment="1">
      <alignment horizontal="center" vertical="center" wrapText="1"/>
    </xf>
    <xf numFmtId="3" fontId="5" fillId="10" borderId="2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165" fontId="8" fillId="10" borderId="2" xfId="0" applyNumberFormat="1" applyFont="1" applyFill="1" applyBorder="1" applyAlignment="1">
      <alignment horizontal="center" vertical="center" wrapText="1"/>
    </xf>
    <xf numFmtId="165" fontId="5" fillId="10" borderId="2" xfId="0" applyNumberFormat="1" applyFont="1" applyFill="1" applyBorder="1" applyAlignment="1">
      <alignment horizontal="center" vertical="center" wrapText="1"/>
    </xf>
    <xf numFmtId="165" fontId="5" fillId="10" borderId="18" xfId="0" applyNumberFormat="1" applyFont="1" applyFill="1" applyBorder="1" applyAlignment="1">
      <alignment horizontal="center" vertical="center" wrapText="1"/>
    </xf>
    <xf numFmtId="3" fontId="13" fillId="0" borderId="11" xfId="0" applyNumberFormat="1" applyFont="1" applyBorder="1" applyAlignment="1">
      <alignment vertical="top" wrapText="1"/>
    </xf>
    <xf numFmtId="165" fontId="13" fillId="0" borderId="11" xfId="0" applyNumberFormat="1" applyFont="1" applyBorder="1" applyAlignment="1">
      <alignment vertical="top" wrapText="1"/>
    </xf>
    <xf numFmtId="166" fontId="4" fillId="0" borderId="11" xfId="0" applyNumberFormat="1" applyFont="1" applyBorder="1"/>
    <xf numFmtId="1" fontId="4" fillId="0" borderId="11" xfId="0" applyNumberFormat="1" applyFont="1" applyBorder="1"/>
    <xf numFmtId="3" fontId="13" fillId="0" borderId="11" xfId="0" applyNumberFormat="1" applyFont="1" applyBorder="1" applyAlignment="1">
      <alignment wrapText="1"/>
    </xf>
    <xf numFmtId="0" fontId="13" fillId="0" borderId="11" xfId="0" applyFont="1" applyBorder="1" applyAlignment="1">
      <alignment wrapText="1"/>
    </xf>
    <xf numFmtId="164" fontId="13" fillId="0" borderId="11" xfId="0" applyNumberFormat="1" applyFont="1" applyBorder="1" applyAlignment="1">
      <alignment wrapText="1"/>
    </xf>
    <xf numFmtId="3" fontId="13" fillId="0" borderId="11" xfId="0" applyNumberFormat="1" applyFont="1" applyBorder="1" applyAlignment="1">
      <alignment vertical="top"/>
    </xf>
    <xf numFmtId="3" fontId="13" fillId="0" borderId="11" xfId="0" applyNumberFormat="1" applyFont="1" applyBorder="1" applyAlignment="1">
      <alignment horizontal="right" vertical="top"/>
    </xf>
    <xf numFmtId="165" fontId="13" fillId="0" borderId="11" xfId="0" applyNumberFormat="1" applyFont="1" applyBorder="1" applyAlignment="1">
      <alignment vertical="top"/>
    </xf>
    <xf numFmtId="165" fontId="13" fillId="0" borderId="11" xfId="0" applyNumberFormat="1" applyFont="1" applyBorder="1" applyAlignment="1">
      <alignment horizontal="right" vertical="top"/>
    </xf>
    <xf numFmtId="3" fontId="13" fillId="0" borderId="11" xfId="0" applyNumberFormat="1" applyFont="1" applyBorder="1" applyAlignment="1">
      <alignment horizontal="right" vertical="center" wrapText="1"/>
    </xf>
    <xf numFmtId="0" fontId="13" fillId="0" borderId="11" xfId="0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vertical="center" wrapText="1"/>
    </xf>
    <xf numFmtId="3" fontId="13" fillId="0" borderId="11" xfId="0" applyNumberFormat="1" applyFont="1" applyBorder="1"/>
    <xf numFmtId="0" fontId="13" fillId="0" borderId="11" xfId="0" applyFont="1" applyBorder="1"/>
    <xf numFmtId="0" fontId="13" fillId="0" borderId="11" xfId="0" applyFont="1" applyBorder="1" applyAlignment="1">
      <alignment horizontal="justify" vertical="center" wrapText="1"/>
    </xf>
    <xf numFmtId="6" fontId="13" fillId="0" borderId="11" xfId="0" applyNumberFormat="1" applyFont="1" applyBorder="1" applyAlignment="1">
      <alignment horizontal="justify" vertical="center" wrapText="1"/>
    </xf>
    <xf numFmtId="3" fontId="4" fillId="0" borderId="11" xfId="0" applyNumberFormat="1" applyFont="1" applyBorder="1" applyAlignment="1">
      <alignment horizontal="center"/>
    </xf>
    <xf numFmtId="0" fontId="14" fillId="14" borderId="0" xfId="0" applyFont="1" applyFill="1"/>
    <xf numFmtId="3" fontId="15" fillId="15" borderId="0" xfId="0" applyNumberFormat="1" applyFont="1" applyFill="1" applyAlignment="1">
      <alignment wrapText="1"/>
    </xf>
    <xf numFmtId="0" fontId="15" fillId="15" borderId="0" xfId="0" applyFont="1" applyFill="1" applyAlignment="1">
      <alignment wrapText="1"/>
    </xf>
    <xf numFmtId="6" fontId="15" fillId="15" borderId="0" xfId="0" applyNumberFormat="1" applyFont="1" applyFill="1" applyAlignment="1">
      <alignment wrapText="1"/>
    </xf>
    <xf numFmtId="3" fontId="12" fillId="0" borderId="11" xfId="0" applyNumberFormat="1" applyFont="1" applyBorder="1" applyAlignment="1">
      <alignment horizontal="center"/>
    </xf>
    <xf numFmtId="166" fontId="4" fillId="16" borderId="11" xfId="0" applyNumberFormat="1" applyFont="1" applyFill="1" applyBorder="1"/>
    <xf numFmtId="3" fontId="12" fillId="0" borderId="11" xfId="0" applyNumberFormat="1" applyFont="1" applyBorder="1" applyAlignment="1">
      <alignment wrapText="1"/>
    </xf>
    <xf numFmtId="165" fontId="12" fillId="0" borderId="11" xfId="0" applyNumberFormat="1" applyFont="1" applyBorder="1" applyAlignment="1">
      <alignment wrapText="1"/>
    </xf>
    <xf numFmtId="3" fontId="4" fillId="0" borderId="11" xfId="0" applyNumberFormat="1" applyFont="1" applyBorder="1"/>
    <xf numFmtId="6" fontId="4" fillId="0" borderId="11" xfId="0" applyNumberFormat="1" applyFont="1" applyBorder="1"/>
    <xf numFmtId="0" fontId="4" fillId="0" borderId="11" xfId="0" applyFont="1" applyBorder="1"/>
    <xf numFmtId="3" fontId="5" fillId="0" borderId="7" xfId="0" applyNumberFormat="1" applyFont="1" applyBorder="1" applyAlignment="1">
      <alignment horizontal="right" vertical="center" wrapText="1"/>
    </xf>
    <xf numFmtId="3" fontId="5" fillId="0" borderId="13" xfId="0" applyNumberFormat="1" applyFont="1" applyBorder="1" applyAlignment="1">
      <alignment horizontal="right" vertical="center" wrapText="1"/>
    </xf>
    <xf numFmtId="0" fontId="8" fillId="0" borderId="20" xfId="0" applyFont="1" applyBorder="1"/>
    <xf numFmtId="0" fontId="5" fillId="17" borderId="19" xfId="0" applyFont="1" applyFill="1" applyBorder="1"/>
    <xf numFmtId="3" fontId="5" fillId="17" borderId="21" xfId="0" applyNumberFormat="1" applyFont="1" applyFill="1" applyBorder="1" applyAlignment="1">
      <alignment horizontal="right" vertical="center"/>
    </xf>
    <xf numFmtId="3" fontId="5" fillId="17" borderId="21" xfId="0" applyNumberFormat="1" applyFont="1" applyFill="1" applyBorder="1" applyAlignment="1">
      <alignment horizontal="right" vertical="center" wrapText="1"/>
    </xf>
    <xf numFmtId="3" fontId="8" fillId="17" borderId="21" xfId="0" applyNumberFormat="1" applyFont="1" applyFill="1" applyBorder="1" applyAlignment="1">
      <alignment horizontal="right" vertical="center"/>
    </xf>
    <xf numFmtId="5" fontId="8" fillId="17" borderId="21" xfId="7" applyFont="1" applyFill="1" applyBorder="1"/>
    <xf numFmtId="168" fontId="5" fillId="17" borderId="21" xfId="5" applyFont="1" applyFill="1" applyBorder="1" applyAlignment="1">
      <alignment horizontal="right" vertical="center" wrapText="1"/>
    </xf>
    <xf numFmtId="165" fontId="5" fillId="17" borderId="21" xfId="0" applyNumberFormat="1" applyFont="1" applyFill="1" applyBorder="1" applyAlignment="1">
      <alignment horizontal="right" vertical="center" wrapText="1"/>
    </xf>
    <xf numFmtId="0" fontId="8" fillId="18" borderId="15" xfId="0" applyFont="1" applyFill="1" applyBorder="1" applyAlignment="1">
      <alignment horizontal="center" vertical="center" wrapText="1"/>
    </xf>
    <xf numFmtId="0" fontId="8" fillId="18" borderId="16" xfId="0" applyFont="1" applyFill="1" applyBorder="1" applyAlignment="1">
      <alignment horizontal="center" vertical="center" wrapText="1"/>
    </xf>
    <xf numFmtId="0" fontId="17" fillId="18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3" fontId="8" fillId="0" borderId="7" xfId="0" applyNumberFormat="1" applyFont="1" applyBorder="1"/>
    <xf numFmtId="0" fontId="5" fillId="0" borderId="13" xfId="0" applyFont="1" applyBorder="1" applyAlignment="1">
      <alignment horizontal="right" vertical="center" wrapText="1"/>
    </xf>
    <xf numFmtId="6" fontId="8" fillId="0" borderId="7" xfId="0" applyNumberFormat="1" applyFont="1" applyBorder="1"/>
    <xf numFmtId="6" fontId="5" fillId="0" borderId="14" xfId="0" applyNumberFormat="1" applyFont="1" applyBorder="1" applyAlignment="1">
      <alignment horizontal="right" vertical="center" wrapText="1"/>
    </xf>
    <xf numFmtId="6" fontId="5" fillId="0" borderId="7" xfId="0" applyNumberFormat="1" applyFont="1" applyBorder="1" applyAlignment="1">
      <alignment horizontal="right" vertical="center" wrapText="1"/>
    </xf>
    <xf numFmtId="0" fontId="5" fillId="18" borderId="22" xfId="0" applyFont="1" applyFill="1" applyBorder="1" applyAlignment="1">
      <alignment horizontal="center"/>
    </xf>
    <xf numFmtId="0" fontId="5" fillId="18" borderId="23" xfId="0" applyFont="1" applyFill="1" applyBorder="1" applyAlignment="1">
      <alignment horizontal="center"/>
    </xf>
    <xf numFmtId="0" fontId="5" fillId="18" borderId="24" xfId="0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18" borderId="25" xfId="0" applyFont="1" applyFill="1" applyBorder="1" applyAlignment="1">
      <alignment horizontal="center"/>
    </xf>
    <xf numFmtId="0" fontId="5" fillId="18" borderId="26" xfId="0" applyFont="1" applyFill="1" applyBorder="1" applyAlignment="1">
      <alignment horizontal="center"/>
    </xf>
    <xf numFmtId="0" fontId="5" fillId="18" borderId="27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3" fontId="5" fillId="2" borderId="6" xfId="0" applyNumberFormat="1" applyFont="1" applyFill="1" applyBorder="1" applyAlignment="1">
      <alignment horizontal="center"/>
    </xf>
    <xf numFmtId="3" fontId="5" fillId="2" borderId="5" xfId="0" applyNumberFormat="1" applyFont="1" applyFill="1" applyBorder="1" applyAlignment="1">
      <alignment horizontal="center"/>
    </xf>
    <xf numFmtId="3" fontId="5" fillId="2" borderId="4" xfId="0" applyNumberFormat="1" applyFont="1" applyFill="1" applyBorder="1" applyAlignment="1">
      <alignment horizontal="center"/>
    </xf>
    <xf numFmtId="165" fontId="5" fillId="10" borderId="6" xfId="0" applyNumberFormat="1" applyFont="1" applyFill="1" applyBorder="1" applyAlignment="1">
      <alignment horizontal="center"/>
    </xf>
    <xf numFmtId="165" fontId="5" fillId="10" borderId="5" xfId="0" applyNumberFormat="1" applyFont="1" applyFill="1" applyBorder="1" applyAlignment="1">
      <alignment horizontal="center"/>
    </xf>
    <xf numFmtId="165" fontId="5" fillId="10" borderId="4" xfId="0" applyNumberFormat="1" applyFont="1" applyFill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3" fontId="5" fillId="10" borderId="6" xfId="0" applyNumberFormat="1" applyFont="1" applyFill="1" applyBorder="1" applyAlignment="1">
      <alignment horizontal="center"/>
    </xf>
    <xf numFmtId="3" fontId="5" fillId="10" borderId="5" xfId="0" applyNumberFormat="1" applyFont="1" applyFill="1" applyBorder="1" applyAlignment="1">
      <alignment horizontal="center"/>
    </xf>
    <xf numFmtId="3" fontId="5" fillId="10" borderId="4" xfId="0" applyNumberFormat="1" applyFont="1" applyFill="1" applyBorder="1" applyAlignment="1">
      <alignment horizontal="center"/>
    </xf>
    <xf numFmtId="3" fontId="5" fillId="9" borderId="6" xfId="0" applyNumberFormat="1" applyFont="1" applyFill="1" applyBorder="1" applyAlignment="1">
      <alignment horizontal="center"/>
    </xf>
    <xf numFmtId="3" fontId="5" fillId="9" borderId="5" xfId="0" applyNumberFormat="1" applyFont="1" applyFill="1" applyBorder="1" applyAlignment="1">
      <alignment horizontal="center"/>
    </xf>
    <xf numFmtId="3" fontId="5" fillId="9" borderId="4" xfId="0" applyNumberFormat="1" applyFont="1" applyFill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4" xfId="0" applyNumberFormat="1" applyFont="1" applyBorder="1" applyAlignment="1">
      <alignment horizontal="center"/>
    </xf>
    <xf numFmtId="165" fontId="5" fillId="9" borderId="6" xfId="0" applyNumberFormat="1" applyFont="1" applyFill="1" applyBorder="1" applyAlignment="1">
      <alignment horizontal="center"/>
    </xf>
    <xf numFmtId="165" fontId="5" fillId="9" borderId="5" xfId="0" applyNumberFormat="1" applyFont="1" applyFill="1" applyBorder="1" applyAlignment="1">
      <alignment horizontal="center"/>
    </xf>
    <xf numFmtId="165" fontId="5" fillId="9" borderId="4" xfId="0" applyNumberFormat="1" applyFont="1" applyFill="1" applyBorder="1" applyAlignment="1">
      <alignment horizontal="center"/>
    </xf>
  </cellXfs>
  <cellStyles count="9">
    <cellStyle name="20% - Accent1" xfId="2" builtinId="30" customBuiltin="1"/>
    <cellStyle name="20% - Accent2" xfId="3" builtinId="34" customBuiltin="1"/>
    <cellStyle name="Comma" xfId="1" builtinId="3" customBuiltin="1"/>
    <cellStyle name="Comma [0]" xfId="4" builtinId="6" customBuiltin="1"/>
    <cellStyle name="Currency" xfId="7" builtinId="4" customBuiltin="1"/>
    <cellStyle name="Currency [0]" xfId="5" builtinId="7" customBuiltin="1"/>
    <cellStyle name="Normal" xfId="0" builtinId="0" customBuiltin="1"/>
    <cellStyle name="Normal 2" xfId="6" xr:uid="{CCF8DBA7-14C3-485F-A769-363AA732CC9F}"/>
    <cellStyle name="Normal 3" xfId="8" xr:uid="{D2EB22E5-8EC7-4D71-A7E1-1A9D785CE855}"/>
  </cellStyles>
  <dxfs count="0"/>
  <tableStyles count="0" defaultTableStyle="TableStyleMedium9" defaultPivotStyle="PivotStyleLight16"/>
  <colors>
    <mruColors>
      <color rgb="FFFF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croads.sharepoint.com/Data/michelle/reval/2019/stage4/SN09.19.4/Data/Additional%20data%20received%2017052019%20-%20updated%20Form%202%20&amp;%20output/VGV%20-%20Stage%204%20-%20All%20Data%20(Form%202)%20May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"/>
      <sheetName val="Change Summary"/>
      <sheetName val="Valuation Record"/>
      <sheetName val="Owner Record"/>
      <sheetName val="Title"/>
      <sheetName val="Header"/>
      <sheetName val="Bld List for Fm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BDE7F-B2D0-4243-9F52-F398B3CE2F8F}">
  <dimension ref="A1:AE82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2.5" x14ac:dyDescent="0.25"/>
  <cols>
    <col min="1" max="1" width="23" style="1" customWidth="1"/>
    <col min="2" max="7" width="19.5546875" customWidth="1"/>
    <col min="8" max="31" width="24.6640625" customWidth="1"/>
  </cols>
  <sheetData>
    <row r="1" spans="1:31" ht="12" thickBot="1" x14ac:dyDescent="0.3">
      <c r="A1" s="20"/>
      <c r="B1" s="144" t="s">
        <v>155</v>
      </c>
      <c r="C1" s="145"/>
      <c r="D1" s="145"/>
      <c r="E1" s="145"/>
      <c r="F1" s="145"/>
      <c r="G1" s="146"/>
      <c r="H1" s="147" t="s">
        <v>156</v>
      </c>
      <c r="I1" s="148"/>
      <c r="J1" s="148"/>
      <c r="K1" s="148"/>
      <c r="L1" s="148"/>
      <c r="M1" s="149"/>
      <c r="N1" s="150" t="s">
        <v>157</v>
      </c>
      <c r="O1" s="151"/>
      <c r="P1" s="151"/>
      <c r="Q1" s="151"/>
      <c r="R1" s="151"/>
      <c r="S1" s="152"/>
      <c r="T1" s="153" t="s">
        <v>158</v>
      </c>
      <c r="U1" s="154"/>
      <c r="V1" s="154"/>
      <c r="W1" s="154"/>
      <c r="X1" s="154"/>
      <c r="Y1" s="155"/>
      <c r="Z1" s="150" t="s">
        <v>159</v>
      </c>
      <c r="AA1" s="151"/>
      <c r="AB1" s="151"/>
      <c r="AC1" s="151"/>
      <c r="AD1" s="151"/>
      <c r="AE1" s="152"/>
    </row>
    <row r="2" spans="1:31" ht="45" customHeight="1" thickBot="1" x14ac:dyDescent="0.3">
      <c r="A2" s="30" t="s">
        <v>3</v>
      </c>
      <c r="B2" s="127" t="s">
        <v>4</v>
      </c>
      <c r="C2" s="128" t="s">
        <v>5</v>
      </c>
      <c r="D2" s="128" t="s">
        <v>6</v>
      </c>
      <c r="E2" s="128" t="s">
        <v>7</v>
      </c>
      <c r="F2" s="128" t="s">
        <v>8</v>
      </c>
      <c r="G2" s="129" t="s">
        <v>9</v>
      </c>
      <c r="H2" s="130" t="s">
        <v>4</v>
      </c>
      <c r="I2" s="131" t="s">
        <v>5</v>
      </c>
      <c r="J2" s="131" t="s">
        <v>6</v>
      </c>
      <c r="K2" s="131" t="s">
        <v>7</v>
      </c>
      <c r="L2" s="131" t="s">
        <v>8</v>
      </c>
      <c r="M2" s="132" t="s">
        <v>9</v>
      </c>
      <c r="N2" s="133" t="s">
        <v>4</v>
      </c>
      <c r="O2" s="134" t="s">
        <v>5</v>
      </c>
      <c r="P2" s="134" t="s">
        <v>6</v>
      </c>
      <c r="Q2" s="134" t="s">
        <v>7</v>
      </c>
      <c r="R2" s="134" t="s">
        <v>8</v>
      </c>
      <c r="S2" s="135" t="s">
        <v>9</v>
      </c>
      <c r="T2" s="136" t="s">
        <v>4</v>
      </c>
      <c r="U2" s="137" t="s">
        <v>5</v>
      </c>
      <c r="V2" s="137" t="s">
        <v>6</v>
      </c>
      <c r="W2" s="137" t="s">
        <v>7</v>
      </c>
      <c r="X2" s="137" t="s">
        <v>8</v>
      </c>
      <c r="Y2" s="138" t="s">
        <v>9</v>
      </c>
      <c r="Z2" s="133" t="s">
        <v>4</v>
      </c>
      <c r="AA2" s="134" t="s">
        <v>5</v>
      </c>
      <c r="AB2" s="134" t="s">
        <v>6</v>
      </c>
      <c r="AC2" s="134" t="s">
        <v>7</v>
      </c>
      <c r="AD2" s="134" t="s">
        <v>8</v>
      </c>
      <c r="AE2" s="135" t="s">
        <v>9</v>
      </c>
    </row>
    <row r="3" spans="1:31" ht="11.5" x14ac:dyDescent="0.25">
      <c r="A3" s="60" t="s">
        <v>23</v>
      </c>
      <c r="B3" s="139">
        <v>5513</v>
      </c>
      <c r="C3" s="35">
        <v>545</v>
      </c>
      <c r="D3" s="35">
        <v>98</v>
      </c>
      <c r="E3" s="139">
        <v>2333</v>
      </c>
      <c r="F3" s="35">
        <v>179</v>
      </c>
      <c r="G3" s="117">
        <v>8668</v>
      </c>
      <c r="H3" s="35">
        <v>437</v>
      </c>
      <c r="I3" s="35">
        <v>22</v>
      </c>
      <c r="J3" s="35">
        <v>23</v>
      </c>
      <c r="K3" s="35">
        <v>192</v>
      </c>
      <c r="L3" s="35">
        <v>8</v>
      </c>
      <c r="M3" s="140">
        <v>682</v>
      </c>
      <c r="N3" s="141">
        <v>209736670</v>
      </c>
      <c r="O3" s="141">
        <v>37559350</v>
      </c>
      <c r="P3" s="141">
        <v>6143600</v>
      </c>
      <c r="Q3" s="141">
        <v>136649545</v>
      </c>
      <c r="R3" s="141">
        <v>43293630</v>
      </c>
      <c r="S3" s="142">
        <v>433382795</v>
      </c>
      <c r="T3" s="141">
        <v>4193734000</v>
      </c>
      <c r="U3" s="141">
        <v>635068000</v>
      </c>
      <c r="V3" s="141">
        <v>103478000</v>
      </c>
      <c r="W3" s="141">
        <v>2732990900</v>
      </c>
      <c r="X3" s="141">
        <v>808832000</v>
      </c>
      <c r="Y3" s="143">
        <v>8474102900</v>
      </c>
      <c r="Z3" s="141">
        <v>2229145000</v>
      </c>
      <c r="AA3" s="141">
        <v>240799300</v>
      </c>
      <c r="AB3" s="141">
        <v>58026000</v>
      </c>
      <c r="AC3" s="141">
        <v>1855650200</v>
      </c>
      <c r="AD3" s="141">
        <v>117238000</v>
      </c>
      <c r="AE3" s="143">
        <v>4500858500</v>
      </c>
    </row>
    <row r="4" spans="1:31" ht="11.5" x14ac:dyDescent="0.25">
      <c r="A4" s="61" t="s">
        <v>24</v>
      </c>
      <c r="B4" s="139">
        <v>4521</v>
      </c>
      <c r="C4" s="35">
        <v>389</v>
      </c>
      <c r="D4" s="35">
        <v>133</v>
      </c>
      <c r="E4" s="35">
        <v>962</v>
      </c>
      <c r="F4" s="35">
        <v>158</v>
      </c>
      <c r="G4" s="117">
        <v>6163</v>
      </c>
      <c r="H4" s="35">
        <v>412</v>
      </c>
      <c r="I4" s="35">
        <v>14</v>
      </c>
      <c r="J4" s="35">
        <v>23</v>
      </c>
      <c r="K4" s="139">
        <v>1051</v>
      </c>
      <c r="L4" s="35">
        <v>12</v>
      </c>
      <c r="M4" s="118">
        <v>1512</v>
      </c>
      <c r="N4" s="141">
        <v>95985900</v>
      </c>
      <c r="O4" s="141">
        <v>12578900</v>
      </c>
      <c r="P4" s="141">
        <v>4915700</v>
      </c>
      <c r="Q4" s="141">
        <v>224082350</v>
      </c>
      <c r="R4" s="141">
        <v>31638400</v>
      </c>
      <c r="S4" s="142">
        <v>369201250</v>
      </c>
      <c r="T4" s="141">
        <v>1918708000</v>
      </c>
      <c r="U4" s="141">
        <v>184285000</v>
      </c>
      <c r="V4" s="141">
        <v>67258000</v>
      </c>
      <c r="W4" s="141">
        <v>4481647000</v>
      </c>
      <c r="X4" s="141">
        <v>427170000</v>
      </c>
      <c r="Y4" s="143">
        <v>7079068000</v>
      </c>
      <c r="Z4" s="141">
        <v>910964000</v>
      </c>
      <c r="AA4" s="141">
        <v>62046000</v>
      </c>
      <c r="AB4" s="141">
        <v>31053000</v>
      </c>
      <c r="AC4" s="141">
        <v>4157054000</v>
      </c>
      <c r="AD4" s="141">
        <v>57728000</v>
      </c>
      <c r="AE4" s="143">
        <v>5218845000</v>
      </c>
    </row>
    <row r="5" spans="1:31" ht="11.5" x14ac:dyDescent="0.25">
      <c r="A5" s="61" t="s">
        <v>26</v>
      </c>
      <c r="B5" s="139">
        <v>51822</v>
      </c>
      <c r="C5" s="139">
        <v>3402</v>
      </c>
      <c r="D5" s="139">
        <v>1827</v>
      </c>
      <c r="E5" s="139">
        <v>3100</v>
      </c>
      <c r="F5" s="35">
        <v>946</v>
      </c>
      <c r="G5" s="117">
        <v>61097</v>
      </c>
      <c r="H5" s="139">
        <v>2941</v>
      </c>
      <c r="I5" s="35">
        <v>96</v>
      </c>
      <c r="J5" s="35">
        <v>207</v>
      </c>
      <c r="K5" s="35">
        <v>662</v>
      </c>
      <c r="L5" s="35">
        <v>58</v>
      </c>
      <c r="M5" s="118">
        <v>3964</v>
      </c>
      <c r="N5" s="141">
        <v>1489019520</v>
      </c>
      <c r="O5" s="141">
        <v>229181300</v>
      </c>
      <c r="P5" s="141">
        <v>133447000</v>
      </c>
      <c r="Q5" s="141">
        <v>222757990</v>
      </c>
      <c r="R5" s="141">
        <v>70443150</v>
      </c>
      <c r="S5" s="142">
        <v>2144848960</v>
      </c>
      <c r="T5" s="141">
        <v>29749142900</v>
      </c>
      <c r="U5" s="141">
        <v>3315282500</v>
      </c>
      <c r="V5" s="141">
        <v>1986310000</v>
      </c>
      <c r="W5" s="141">
        <v>4444709800</v>
      </c>
      <c r="X5" s="141">
        <v>1274507500</v>
      </c>
      <c r="Y5" s="143">
        <v>40769952700</v>
      </c>
      <c r="Z5" s="141">
        <v>15648436400</v>
      </c>
      <c r="AA5" s="141">
        <v>1329797100</v>
      </c>
      <c r="AB5" s="141">
        <v>1071414500</v>
      </c>
      <c r="AC5" s="141">
        <v>3182840300</v>
      </c>
      <c r="AD5" s="141">
        <v>695238000</v>
      </c>
      <c r="AE5" s="143">
        <v>21927726300</v>
      </c>
    </row>
    <row r="6" spans="1:31" ht="11.5" x14ac:dyDescent="0.25">
      <c r="A6" s="61" t="s">
        <v>27</v>
      </c>
      <c r="B6" s="139">
        <v>55520</v>
      </c>
      <c r="C6" s="139">
        <v>2073</v>
      </c>
      <c r="D6" s="139">
        <v>1041</v>
      </c>
      <c r="E6" s="35">
        <v>0</v>
      </c>
      <c r="F6" s="35">
        <v>391</v>
      </c>
      <c r="G6" s="117">
        <v>59025</v>
      </c>
      <c r="H6" s="35">
        <v>525</v>
      </c>
      <c r="I6" s="35">
        <v>44</v>
      </c>
      <c r="J6" s="35">
        <v>23</v>
      </c>
      <c r="K6" s="35">
        <v>0</v>
      </c>
      <c r="L6" s="35">
        <v>35</v>
      </c>
      <c r="M6" s="140">
        <v>627</v>
      </c>
      <c r="N6" s="141">
        <v>2944992200</v>
      </c>
      <c r="O6" s="141">
        <v>173303800</v>
      </c>
      <c r="P6" s="141">
        <v>74317175</v>
      </c>
      <c r="Q6" s="141">
        <v>0</v>
      </c>
      <c r="R6" s="141">
        <v>103301750</v>
      </c>
      <c r="S6" s="142">
        <v>3295914925</v>
      </c>
      <c r="T6" s="141">
        <v>58892624500</v>
      </c>
      <c r="U6" s="141">
        <v>2912599000</v>
      </c>
      <c r="V6" s="141">
        <v>1446937500</v>
      </c>
      <c r="W6" s="141">
        <v>0</v>
      </c>
      <c r="X6" s="141">
        <v>1971040500</v>
      </c>
      <c r="Y6" s="143">
        <v>65223201500</v>
      </c>
      <c r="Z6" s="141">
        <v>39858940000</v>
      </c>
      <c r="AA6" s="141">
        <v>1454504500</v>
      </c>
      <c r="AB6" s="141">
        <v>806432500</v>
      </c>
      <c r="AC6" s="141">
        <v>0</v>
      </c>
      <c r="AD6" s="141">
        <v>1639379200</v>
      </c>
      <c r="AE6" s="143">
        <v>43759256200</v>
      </c>
    </row>
    <row r="7" spans="1:31" ht="11.5" x14ac:dyDescent="0.25">
      <c r="A7" s="61" t="s">
        <v>28</v>
      </c>
      <c r="B7" s="139">
        <v>28956</v>
      </c>
      <c r="C7" s="139">
        <v>1012</v>
      </c>
      <c r="D7" s="35">
        <v>458</v>
      </c>
      <c r="E7" s="139">
        <v>1936</v>
      </c>
      <c r="F7" s="35">
        <v>213</v>
      </c>
      <c r="G7" s="117">
        <v>32575</v>
      </c>
      <c r="H7" s="139">
        <v>2277</v>
      </c>
      <c r="I7" s="35">
        <v>63</v>
      </c>
      <c r="J7" s="35">
        <v>40</v>
      </c>
      <c r="K7" s="35">
        <v>127</v>
      </c>
      <c r="L7" s="35">
        <v>184</v>
      </c>
      <c r="M7" s="118">
        <v>2691</v>
      </c>
      <c r="N7" s="141">
        <v>1077334575</v>
      </c>
      <c r="O7" s="141">
        <v>70119375</v>
      </c>
      <c r="P7" s="141">
        <v>21438125</v>
      </c>
      <c r="Q7" s="141">
        <v>160632375</v>
      </c>
      <c r="R7" s="141">
        <v>229779675</v>
      </c>
      <c r="S7" s="142">
        <v>1559304125</v>
      </c>
      <c r="T7" s="141">
        <v>21523537500</v>
      </c>
      <c r="U7" s="141">
        <v>1114311000</v>
      </c>
      <c r="V7" s="141">
        <v>322492500</v>
      </c>
      <c r="W7" s="141">
        <v>3208627500</v>
      </c>
      <c r="X7" s="141">
        <v>2479658500</v>
      </c>
      <c r="Y7" s="143">
        <v>28648627000</v>
      </c>
      <c r="Z7" s="141">
        <v>12805846500</v>
      </c>
      <c r="AA7" s="141">
        <v>541126500</v>
      </c>
      <c r="AB7" s="141">
        <v>211707200</v>
      </c>
      <c r="AC7" s="141">
        <v>2600757500</v>
      </c>
      <c r="AD7" s="141">
        <v>283003500</v>
      </c>
      <c r="AE7" s="143">
        <v>16442441200</v>
      </c>
    </row>
    <row r="8" spans="1:31" ht="11.5" x14ac:dyDescent="0.25">
      <c r="A8" s="61" t="s">
        <v>29</v>
      </c>
      <c r="B8" s="139">
        <v>24940</v>
      </c>
      <c r="C8" s="35">
        <v>881</v>
      </c>
      <c r="D8" s="35">
        <v>821</v>
      </c>
      <c r="E8" s="139">
        <v>1996</v>
      </c>
      <c r="F8" s="35">
        <v>482</v>
      </c>
      <c r="G8" s="117">
        <v>29120</v>
      </c>
      <c r="H8" s="139">
        <v>1433</v>
      </c>
      <c r="I8" s="35">
        <v>90</v>
      </c>
      <c r="J8" s="35">
        <v>82</v>
      </c>
      <c r="K8" s="35">
        <v>40</v>
      </c>
      <c r="L8" s="35">
        <v>40</v>
      </c>
      <c r="M8" s="118">
        <v>1685</v>
      </c>
      <c r="N8" s="141">
        <v>978885100</v>
      </c>
      <c r="O8" s="141">
        <v>73422400</v>
      </c>
      <c r="P8" s="141">
        <v>53810550</v>
      </c>
      <c r="Q8" s="141">
        <v>216949150</v>
      </c>
      <c r="R8" s="141">
        <v>33520000</v>
      </c>
      <c r="S8" s="142">
        <v>1356587200</v>
      </c>
      <c r="T8" s="141">
        <v>19565722000</v>
      </c>
      <c r="U8" s="141">
        <v>1178415000</v>
      </c>
      <c r="V8" s="141">
        <v>856540000</v>
      </c>
      <c r="W8" s="141">
        <v>4338983000</v>
      </c>
      <c r="X8" s="141">
        <v>633595000</v>
      </c>
      <c r="Y8" s="143">
        <v>26573255000</v>
      </c>
      <c r="Z8" s="141">
        <v>10881786000</v>
      </c>
      <c r="AA8" s="141">
        <v>615762000</v>
      </c>
      <c r="AB8" s="141">
        <v>531707000</v>
      </c>
      <c r="AC8" s="141">
        <v>3414559000</v>
      </c>
      <c r="AD8" s="141">
        <v>425106000</v>
      </c>
      <c r="AE8" s="143">
        <v>15868920000</v>
      </c>
    </row>
    <row r="9" spans="1:31" ht="11.5" x14ac:dyDescent="0.25">
      <c r="A9" s="61" t="s">
        <v>30</v>
      </c>
      <c r="B9" s="139">
        <v>44714</v>
      </c>
      <c r="C9" s="139">
        <v>2352</v>
      </c>
      <c r="D9" s="35">
        <v>810</v>
      </c>
      <c r="E9" s="35">
        <v>0</v>
      </c>
      <c r="F9" s="35">
        <v>301</v>
      </c>
      <c r="G9" s="117">
        <v>48177</v>
      </c>
      <c r="H9" s="139">
        <v>1028</v>
      </c>
      <c r="I9" s="35">
        <v>169</v>
      </c>
      <c r="J9" s="35">
        <v>76</v>
      </c>
      <c r="K9" s="35">
        <v>0</v>
      </c>
      <c r="L9" s="35">
        <v>4</v>
      </c>
      <c r="M9" s="118">
        <v>1277</v>
      </c>
      <c r="N9" s="141">
        <v>4300747625</v>
      </c>
      <c r="O9" s="141">
        <v>234041725</v>
      </c>
      <c r="P9" s="141">
        <v>54243025</v>
      </c>
      <c r="Q9" s="141">
        <v>0</v>
      </c>
      <c r="R9" s="141">
        <v>142996750</v>
      </c>
      <c r="S9" s="142">
        <v>4732029125</v>
      </c>
      <c r="T9" s="141">
        <v>85961425000</v>
      </c>
      <c r="U9" s="141">
        <v>4376547500</v>
      </c>
      <c r="V9" s="141">
        <v>1054605000</v>
      </c>
      <c r="W9" s="141">
        <v>0</v>
      </c>
      <c r="X9" s="141">
        <v>2788245000</v>
      </c>
      <c r="Y9" s="143">
        <v>94180822500</v>
      </c>
      <c r="Z9" s="141">
        <v>55691059000</v>
      </c>
      <c r="AA9" s="141">
        <v>2958112500</v>
      </c>
      <c r="AB9" s="141">
        <v>684362500</v>
      </c>
      <c r="AC9" s="141">
        <v>0</v>
      </c>
      <c r="AD9" s="141">
        <v>2457650000</v>
      </c>
      <c r="AE9" s="143">
        <v>61791184000</v>
      </c>
    </row>
    <row r="10" spans="1:31" ht="11.5" x14ac:dyDescent="0.25">
      <c r="A10" s="61" t="s">
        <v>31</v>
      </c>
      <c r="B10" s="139">
        <v>5369</v>
      </c>
      <c r="C10" s="35">
        <v>416</v>
      </c>
      <c r="D10" s="35">
        <v>113</v>
      </c>
      <c r="E10" s="139">
        <v>2320</v>
      </c>
      <c r="F10" s="35">
        <v>121</v>
      </c>
      <c r="G10" s="117">
        <v>8339</v>
      </c>
      <c r="H10" s="35">
        <v>274</v>
      </c>
      <c r="I10" s="35">
        <v>8</v>
      </c>
      <c r="J10" s="35">
        <v>35</v>
      </c>
      <c r="K10" s="35">
        <v>124</v>
      </c>
      <c r="L10" s="35">
        <v>13</v>
      </c>
      <c r="M10" s="140">
        <v>454</v>
      </c>
      <c r="N10" s="141">
        <v>126037230</v>
      </c>
      <c r="O10" s="141">
        <v>25138550</v>
      </c>
      <c r="P10" s="141">
        <v>10024300</v>
      </c>
      <c r="Q10" s="141">
        <v>138936300</v>
      </c>
      <c r="R10" s="141">
        <v>22074000</v>
      </c>
      <c r="S10" s="142">
        <v>322210380</v>
      </c>
      <c r="T10" s="141">
        <v>2518139000</v>
      </c>
      <c r="U10" s="141">
        <v>370639000</v>
      </c>
      <c r="V10" s="141">
        <v>153585000</v>
      </c>
      <c r="W10" s="141">
        <v>2778726000</v>
      </c>
      <c r="X10" s="141">
        <v>355166000</v>
      </c>
      <c r="Y10" s="143">
        <v>6176255000</v>
      </c>
      <c r="Z10" s="141">
        <v>1136863000</v>
      </c>
      <c r="AA10" s="141">
        <v>107715000</v>
      </c>
      <c r="AB10" s="141">
        <v>74143000</v>
      </c>
      <c r="AC10" s="141">
        <v>2033777500</v>
      </c>
      <c r="AD10" s="141">
        <v>66910300</v>
      </c>
      <c r="AE10" s="143">
        <v>3419408800</v>
      </c>
    </row>
    <row r="11" spans="1:31" ht="11.5" x14ac:dyDescent="0.25">
      <c r="A11" s="61" t="s">
        <v>32</v>
      </c>
      <c r="B11" s="139">
        <v>74721</v>
      </c>
      <c r="C11" s="139">
        <v>5487</v>
      </c>
      <c r="D11" s="35">
        <v>365</v>
      </c>
      <c r="E11" s="35">
        <v>0</v>
      </c>
      <c r="F11" s="35">
        <v>985</v>
      </c>
      <c r="G11" s="117">
        <v>81558</v>
      </c>
      <c r="H11" s="139">
        <v>1022</v>
      </c>
      <c r="I11" s="35">
        <v>34</v>
      </c>
      <c r="J11" s="35">
        <v>2</v>
      </c>
      <c r="K11" s="35">
        <v>0</v>
      </c>
      <c r="L11" s="35">
        <v>27</v>
      </c>
      <c r="M11" s="118">
        <v>1085</v>
      </c>
      <c r="N11" s="141">
        <v>6989147250</v>
      </c>
      <c r="O11" s="141">
        <v>434835975</v>
      </c>
      <c r="P11" s="141">
        <v>35711450</v>
      </c>
      <c r="Q11" s="141">
        <v>0</v>
      </c>
      <c r="R11" s="141">
        <v>379985125</v>
      </c>
      <c r="S11" s="142">
        <v>7839679800</v>
      </c>
      <c r="T11" s="141">
        <v>139699125000</v>
      </c>
      <c r="U11" s="141">
        <v>7373652500</v>
      </c>
      <c r="V11" s="141">
        <v>639802500</v>
      </c>
      <c r="W11" s="141">
        <v>0</v>
      </c>
      <c r="X11" s="141">
        <v>7401357500</v>
      </c>
      <c r="Y11" s="143">
        <v>155113937500</v>
      </c>
      <c r="Z11" s="141">
        <v>100857586000</v>
      </c>
      <c r="AA11" s="141">
        <v>4622335000</v>
      </c>
      <c r="AB11" s="141">
        <v>582822500</v>
      </c>
      <c r="AC11" s="141">
        <v>0</v>
      </c>
      <c r="AD11" s="141">
        <v>6799472500</v>
      </c>
      <c r="AE11" s="143">
        <v>112862216000</v>
      </c>
    </row>
    <row r="12" spans="1:31" ht="11.5" x14ac:dyDescent="0.25">
      <c r="A12" s="61" t="s">
        <v>33</v>
      </c>
      <c r="B12" s="139">
        <v>72046</v>
      </c>
      <c r="C12" s="139">
        <v>2557</v>
      </c>
      <c r="D12" s="139">
        <v>4228</v>
      </c>
      <c r="E12" s="35">
        <v>64</v>
      </c>
      <c r="F12" s="139">
        <v>1653</v>
      </c>
      <c r="G12" s="117">
        <v>80548</v>
      </c>
      <c r="H12" s="139">
        <v>2283</v>
      </c>
      <c r="I12" s="35">
        <v>54</v>
      </c>
      <c r="J12" s="35">
        <v>706</v>
      </c>
      <c r="K12" s="35">
        <v>9</v>
      </c>
      <c r="L12" s="35">
        <v>28</v>
      </c>
      <c r="M12" s="118">
        <v>3080</v>
      </c>
      <c r="N12" s="141">
        <v>2509192550</v>
      </c>
      <c r="O12" s="141">
        <v>250371778</v>
      </c>
      <c r="P12" s="141">
        <v>676297605</v>
      </c>
      <c r="Q12" s="141">
        <v>5810950</v>
      </c>
      <c r="R12" s="141">
        <v>82106150</v>
      </c>
      <c r="S12" s="142">
        <v>3523779033</v>
      </c>
      <c r="T12" s="141">
        <v>50127716000</v>
      </c>
      <c r="U12" s="141">
        <v>3788806003</v>
      </c>
      <c r="V12" s="141">
        <v>12686903005</v>
      </c>
      <c r="W12" s="141">
        <v>116219000</v>
      </c>
      <c r="X12" s="141">
        <v>1509122000</v>
      </c>
      <c r="Y12" s="143">
        <v>68228766008</v>
      </c>
      <c r="Z12" s="141">
        <v>35017092500</v>
      </c>
      <c r="AA12" s="141">
        <v>1518244503</v>
      </c>
      <c r="AB12" s="141">
        <v>7035424007</v>
      </c>
      <c r="AC12" s="141">
        <v>88347000</v>
      </c>
      <c r="AD12" s="141">
        <v>1137020000</v>
      </c>
      <c r="AE12" s="143">
        <v>44796128010</v>
      </c>
    </row>
    <row r="13" spans="1:31" ht="11.5" x14ac:dyDescent="0.25">
      <c r="A13" s="61" t="s">
        <v>34</v>
      </c>
      <c r="B13" s="139">
        <v>2694</v>
      </c>
      <c r="C13" s="35">
        <v>200</v>
      </c>
      <c r="D13" s="35">
        <v>211</v>
      </c>
      <c r="E13" s="139">
        <v>2973</v>
      </c>
      <c r="F13" s="35">
        <v>212</v>
      </c>
      <c r="G13" s="117">
        <v>6290</v>
      </c>
      <c r="H13" s="35">
        <v>319</v>
      </c>
      <c r="I13" s="35">
        <v>15</v>
      </c>
      <c r="J13" s="35">
        <v>29</v>
      </c>
      <c r="K13" s="35">
        <v>2</v>
      </c>
      <c r="L13" s="35">
        <v>25</v>
      </c>
      <c r="M13" s="140">
        <v>390</v>
      </c>
      <c r="N13" s="141">
        <v>31767090</v>
      </c>
      <c r="O13" s="141">
        <v>3804050</v>
      </c>
      <c r="P13" s="141">
        <v>6488220</v>
      </c>
      <c r="Q13" s="141">
        <v>213183650</v>
      </c>
      <c r="R13" s="141">
        <v>6221090</v>
      </c>
      <c r="S13" s="142">
        <v>261464100</v>
      </c>
      <c r="T13" s="141">
        <v>635341800</v>
      </c>
      <c r="U13" s="141">
        <v>37481000</v>
      </c>
      <c r="V13" s="141">
        <v>68371000</v>
      </c>
      <c r="W13" s="141">
        <v>4263673000</v>
      </c>
      <c r="X13" s="141">
        <v>76744600</v>
      </c>
      <c r="Y13" s="143">
        <v>5081611400</v>
      </c>
      <c r="Z13" s="141">
        <v>179534800</v>
      </c>
      <c r="AA13" s="141">
        <v>7485000</v>
      </c>
      <c r="AB13" s="141">
        <v>16024000</v>
      </c>
      <c r="AC13" s="141">
        <v>4065548000</v>
      </c>
      <c r="AD13" s="141">
        <v>12178300</v>
      </c>
      <c r="AE13" s="143">
        <v>4280770100</v>
      </c>
    </row>
    <row r="14" spans="1:31" ht="11.5" x14ac:dyDescent="0.25">
      <c r="A14" s="61" t="s">
        <v>35</v>
      </c>
      <c r="B14" s="139">
        <v>12946</v>
      </c>
      <c r="C14" s="139">
        <v>1376</v>
      </c>
      <c r="D14" s="35">
        <v>532</v>
      </c>
      <c r="E14" s="139">
        <v>6174</v>
      </c>
      <c r="F14" s="35">
        <v>391</v>
      </c>
      <c r="G14" s="117">
        <v>21419</v>
      </c>
      <c r="H14" s="35">
        <v>592</v>
      </c>
      <c r="I14" s="35">
        <v>39</v>
      </c>
      <c r="J14" s="35">
        <v>92</v>
      </c>
      <c r="K14" s="35">
        <v>267</v>
      </c>
      <c r="L14" s="35">
        <v>87</v>
      </c>
      <c r="M14" s="118">
        <v>1077</v>
      </c>
      <c r="N14" s="141">
        <v>342503270</v>
      </c>
      <c r="O14" s="141">
        <v>91862495</v>
      </c>
      <c r="P14" s="141">
        <v>39068110</v>
      </c>
      <c r="Q14" s="141">
        <v>317070000</v>
      </c>
      <c r="R14" s="141">
        <v>23277310</v>
      </c>
      <c r="S14" s="142">
        <v>813781185</v>
      </c>
      <c r="T14" s="141">
        <v>6846936800</v>
      </c>
      <c r="U14" s="141">
        <v>1297381500</v>
      </c>
      <c r="V14" s="141">
        <v>601869000</v>
      </c>
      <c r="W14" s="141">
        <v>6320840000</v>
      </c>
      <c r="X14" s="141">
        <v>446460400</v>
      </c>
      <c r="Y14" s="143">
        <v>15513487700</v>
      </c>
      <c r="Z14" s="141">
        <v>3100061000</v>
      </c>
      <c r="AA14" s="141">
        <v>445833200</v>
      </c>
      <c r="AB14" s="141">
        <v>211716000</v>
      </c>
      <c r="AC14" s="141">
        <v>4543551000</v>
      </c>
      <c r="AD14" s="141">
        <v>156721900</v>
      </c>
      <c r="AE14" s="143">
        <v>8457883100</v>
      </c>
    </row>
    <row r="15" spans="1:31" ht="11.5" x14ac:dyDescent="0.25">
      <c r="A15" s="61" t="s">
        <v>36</v>
      </c>
      <c r="B15" s="139">
        <v>46841</v>
      </c>
      <c r="C15" s="139">
        <v>1290</v>
      </c>
      <c r="D15" s="139">
        <v>2079</v>
      </c>
      <c r="E15" s="139">
        <v>1406</v>
      </c>
      <c r="F15" s="35">
        <v>924</v>
      </c>
      <c r="G15" s="117">
        <v>52540</v>
      </c>
      <c r="H15" s="139">
        <v>2744</v>
      </c>
      <c r="I15" s="35">
        <v>196</v>
      </c>
      <c r="J15" s="35">
        <v>495</v>
      </c>
      <c r="K15" s="35">
        <v>7</v>
      </c>
      <c r="L15" s="35">
        <v>71</v>
      </c>
      <c r="M15" s="118">
        <v>3513</v>
      </c>
      <c r="N15" s="141">
        <v>1916107625</v>
      </c>
      <c r="O15" s="141">
        <v>135491675</v>
      </c>
      <c r="P15" s="141">
        <v>247180870</v>
      </c>
      <c r="Q15" s="141">
        <v>159710500</v>
      </c>
      <c r="R15" s="141">
        <v>79611640</v>
      </c>
      <c r="S15" s="142">
        <v>2538102310</v>
      </c>
      <c r="T15" s="141">
        <v>38300562500</v>
      </c>
      <c r="U15" s="141">
        <v>2301684025</v>
      </c>
      <c r="V15" s="141">
        <v>4679401400</v>
      </c>
      <c r="W15" s="141">
        <v>3194210000</v>
      </c>
      <c r="X15" s="141">
        <v>1573252800</v>
      </c>
      <c r="Y15" s="143">
        <v>50049110725</v>
      </c>
      <c r="Z15" s="141">
        <v>23901815000</v>
      </c>
      <c r="AA15" s="141">
        <v>1255832025</v>
      </c>
      <c r="AB15" s="141">
        <v>3579798400</v>
      </c>
      <c r="AC15" s="141">
        <v>2782990000</v>
      </c>
      <c r="AD15" s="141">
        <v>1327007800</v>
      </c>
      <c r="AE15" s="143">
        <v>32847443225</v>
      </c>
    </row>
    <row r="16" spans="1:31" ht="11.5" x14ac:dyDescent="0.25">
      <c r="A16" s="61" t="s">
        <v>37</v>
      </c>
      <c r="B16" s="139">
        <v>139104</v>
      </c>
      <c r="C16" s="139">
        <v>3266</v>
      </c>
      <c r="D16" s="139">
        <v>4201</v>
      </c>
      <c r="E16" s="35">
        <v>300</v>
      </c>
      <c r="F16" s="139">
        <v>2098</v>
      </c>
      <c r="G16" s="117">
        <v>148969</v>
      </c>
      <c r="H16" s="139">
        <v>5962</v>
      </c>
      <c r="I16" s="35">
        <v>214</v>
      </c>
      <c r="J16" s="35">
        <v>399</v>
      </c>
      <c r="K16" s="35">
        <v>1</v>
      </c>
      <c r="L16" s="35">
        <v>98</v>
      </c>
      <c r="M16" s="118">
        <v>6674</v>
      </c>
      <c r="N16" s="141">
        <v>5750805775</v>
      </c>
      <c r="O16" s="141">
        <v>417270286</v>
      </c>
      <c r="P16" s="141">
        <v>380982599</v>
      </c>
      <c r="Q16" s="141">
        <v>43930750</v>
      </c>
      <c r="R16" s="141">
        <v>220887105</v>
      </c>
      <c r="S16" s="142">
        <v>6813876515</v>
      </c>
      <c r="T16" s="141">
        <v>114888317500</v>
      </c>
      <c r="U16" s="141">
        <v>7133162511</v>
      </c>
      <c r="V16" s="141">
        <v>7335899904</v>
      </c>
      <c r="W16" s="141">
        <v>875395000</v>
      </c>
      <c r="X16" s="141">
        <v>4294226100</v>
      </c>
      <c r="Y16" s="143">
        <v>134527001015</v>
      </c>
      <c r="Z16" s="141">
        <v>76563515000</v>
      </c>
      <c r="AA16" s="141">
        <v>3184837011</v>
      </c>
      <c r="AB16" s="141">
        <v>5288068604</v>
      </c>
      <c r="AC16" s="141">
        <v>776935000</v>
      </c>
      <c r="AD16" s="141">
        <v>3894423100</v>
      </c>
      <c r="AE16" s="143">
        <v>89707778715</v>
      </c>
    </row>
    <row r="17" spans="1:31" ht="11.5" x14ac:dyDescent="0.25">
      <c r="A17" s="61" t="s">
        <v>38</v>
      </c>
      <c r="B17" s="139">
        <v>6831</v>
      </c>
      <c r="C17" s="35">
        <v>363</v>
      </c>
      <c r="D17" s="35">
        <v>191</v>
      </c>
      <c r="E17" s="35">
        <v>739</v>
      </c>
      <c r="F17" s="35">
        <v>213</v>
      </c>
      <c r="G17" s="117">
        <v>8337</v>
      </c>
      <c r="H17" s="35">
        <v>809</v>
      </c>
      <c r="I17" s="35">
        <v>9</v>
      </c>
      <c r="J17" s="35">
        <v>37</v>
      </c>
      <c r="K17" s="35">
        <v>14</v>
      </c>
      <c r="L17" s="35">
        <v>28</v>
      </c>
      <c r="M17" s="140">
        <v>897</v>
      </c>
      <c r="N17" s="141">
        <v>136590200</v>
      </c>
      <c r="O17" s="141">
        <v>13910200</v>
      </c>
      <c r="P17" s="141">
        <v>7064300</v>
      </c>
      <c r="Q17" s="141">
        <v>48824458</v>
      </c>
      <c r="R17" s="141">
        <v>10142550</v>
      </c>
      <c r="S17" s="142">
        <v>216531708</v>
      </c>
      <c r="T17" s="141">
        <v>2731533000</v>
      </c>
      <c r="U17" s="141">
        <v>210949000</v>
      </c>
      <c r="V17" s="141">
        <v>99901000</v>
      </c>
      <c r="W17" s="141">
        <v>976489008</v>
      </c>
      <c r="X17" s="141">
        <v>192766000</v>
      </c>
      <c r="Y17" s="143">
        <v>4211638008</v>
      </c>
      <c r="Z17" s="141">
        <v>1294777000</v>
      </c>
      <c r="AA17" s="141">
        <v>67883000</v>
      </c>
      <c r="AB17" s="141">
        <v>46285000</v>
      </c>
      <c r="AC17" s="141">
        <v>841666008</v>
      </c>
      <c r="AD17" s="141">
        <v>44988000</v>
      </c>
      <c r="AE17" s="143">
        <v>2295599008</v>
      </c>
    </row>
    <row r="18" spans="1:31" ht="11.5" x14ac:dyDescent="0.25">
      <c r="A18" s="61" t="s">
        <v>39</v>
      </c>
      <c r="B18" s="139">
        <v>11574</v>
      </c>
      <c r="C18" s="35">
        <v>621</v>
      </c>
      <c r="D18" s="35">
        <v>366</v>
      </c>
      <c r="E18" s="139">
        <v>2351</v>
      </c>
      <c r="F18" s="35">
        <v>200</v>
      </c>
      <c r="G18" s="117">
        <v>15112</v>
      </c>
      <c r="H18" s="139">
        <v>1201</v>
      </c>
      <c r="I18" s="35">
        <v>22</v>
      </c>
      <c r="J18" s="35">
        <v>62</v>
      </c>
      <c r="K18" s="35">
        <v>431</v>
      </c>
      <c r="L18" s="35">
        <v>25</v>
      </c>
      <c r="M18" s="118">
        <v>1741</v>
      </c>
      <c r="N18" s="141">
        <v>399573700</v>
      </c>
      <c r="O18" s="141">
        <v>43765600</v>
      </c>
      <c r="P18" s="141">
        <v>24967750</v>
      </c>
      <c r="Q18" s="141">
        <v>170278800</v>
      </c>
      <c r="R18" s="141">
        <v>23404000</v>
      </c>
      <c r="S18" s="142">
        <v>661989850</v>
      </c>
      <c r="T18" s="141">
        <v>7988523000</v>
      </c>
      <c r="U18" s="141">
        <v>650817000</v>
      </c>
      <c r="V18" s="141">
        <v>308742000</v>
      </c>
      <c r="W18" s="141">
        <v>3401556000</v>
      </c>
      <c r="X18" s="141">
        <v>339366000</v>
      </c>
      <c r="Y18" s="143">
        <v>12689004000</v>
      </c>
      <c r="Z18" s="141">
        <v>4378306000</v>
      </c>
      <c r="AA18" s="141">
        <v>279256000</v>
      </c>
      <c r="AB18" s="141">
        <v>143305000</v>
      </c>
      <c r="AC18" s="141">
        <v>2850568000</v>
      </c>
      <c r="AD18" s="141">
        <v>83124000</v>
      </c>
      <c r="AE18" s="143">
        <v>7734559000</v>
      </c>
    </row>
    <row r="19" spans="1:31" ht="11.5" x14ac:dyDescent="0.25">
      <c r="A19" s="61" t="s">
        <v>40</v>
      </c>
      <c r="B19" s="139">
        <v>6108</v>
      </c>
      <c r="C19" s="35">
        <v>673</v>
      </c>
      <c r="D19" s="35">
        <v>24</v>
      </c>
      <c r="E19" s="139">
        <v>2507</v>
      </c>
      <c r="F19" s="35">
        <v>142</v>
      </c>
      <c r="G19" s="117">
        <v>9454</v>
      </c>
      <c r="H19" s="35">
        <v>442</v>
      </c>
      <c r="I19" s="35">
        <v>41</v>
      </c>
      <c r="J19" s="35">
        <v>16</v>
      </c>
      <c r="K19" s="35">
        <v>120</v>
      </c>
      <c r="L19" s="35">
        <v>34</v>
      </c>
      <c r="M19" s="140">
        <v>653</v>
      </c>
      <c r="N19" s="141">
        <v>140211900</v>
      </c>
      <c r="O19" s="141">
        <v>24261050</v>
      </c>
      <c r="P19" s="141">
        <v>35361050</v>
      </c>
      <c r="Q19" s="141">
        <v>292993450</v>
      </c>
      <c r="R19" s="141">
        <v>27947950</v>
      </c>
      <c r="S19" s="142">
        <v>520775400</v>
      </c>
      <c r="T19" s="141">
        <v>2803195000</v>
      </c>
      <c r="U19" s="141">
        <v>365805000</v>
      </c>
      <c r="V19" s="141">
        <v>462216000</v>
      </c>
      <c r="W19" s="141">
        <v>5824278000</v>
      </c>
      <c r="X19" s="141">
        <v>375236000</v>
      </c>
      <c r="Y19" s="143">
        <v>9830730000</v>
      </c>
      <c r="Z19" s="141">
        <v>1307956000</v>
      </c>
      <c r="AA19" s="141">
        <v>127928000</v>
      </c>
      <c r="AB19" s="141">
        <v>16070000</v>
      </c>
      <c r="AC19" s="141">
        <v>4967664000</v>
      </c>
      <c r="AD19" s="141">
        <v>49976000</v>
      </c>
      <c r="AE19" s="143">
        <v>6469594000</v>
      </c>
    </row>
    <row r="20" spans="1:31" ht="11.5" x14ac:dyDescent="0.25">
      <c r="A20" s="61" t="s">
        <v>41</v>
      </c>
      <c r="B20" s="139">
        <v>70123</v>
      </c>
      <c r="C20" s="139">
        <v>3759</v>
      </c>
      <c r="D20" s="139">
        <v>1878</v>
      </c>
      <c r="E20" s="35">
        <v>0</v>
      </c>
      <c r="F20" s="35">
        <v>540</v>
      </c>
      <c r="G20" s="117">
        <v>76300</v>
      </c>
      <c r="H20" s="35">
        <v>288</v>
      </c>
      <c r="I20" s="35">
        <v>41</v>
      </c>
      <c r="J20" s="35">
        <v>44</v>
      </c>
      <c r="K20" s="35">
        <v>0</v>
      </c>
      <c r="L20" s="35">
        <v>33</v>
      </c>
      <c r="M20" s="140">
        <v>406</v>
      </c>
      <c r="N20" s="141">
        <v>3345392110</v>
      </c>
      <c r="O20" s="141">
        <v>294743372</v>
      </c>
      <c r="P20" s="141">
        <v>164908311</v>
      </c>
      <c r="Q20" s="141">
        <v>0</v>
      </c>
      <c r="R20" s="141">
        <v>128872420</v>
      </c>
      <c r="S20" s="142">
        <v>3933916213</v>
      </c>
      <c r="T20" s="141">
        <v>66886890000</v>
      </c>
      <c r="U20" s="141">
        <v>5000945002</v>
      </c>
      <c r="V20" s="141">
        <v>3127291001</v>
      </c>
      <c r="W20" s="141">
        <v>0</v>
      </c>
      <c r="X20" s="141">
        <v>2511916000</v>
      </c>
      <c r="Y20" s="143">
        <v>77527042003</v>
      </c>
      <c r="Z20" s="141">
        <v>41429922000</v>
      </c>
      <c r="AA20" s="141">
        <v>2669591002</v>
      </c>
      <c r="AB20" s="141">
        <v>1833982001</v>
      </c>
      <c r="AC20" s="141">
        <v>0</v>
      </c>
      <c r="AD20" s="141">
        <v>2118216000</v>
      </c>
      <c r="AE20" s="143">
        <v>48051711003</v>
      </c>
    </row>
    <row r="21" spans="1:31" ht="11.5" x14ac:dyDescent="0.25">
      <c r="A21" s="61" t="s">
        <v>42</v>
      </c>
      <c r="B21" s="139">
        <v>25172</v>
      </c>
      <c r="C21" s="139">
        <v>1635</v>
      </c>
      <c r="D21" s="35">
        <v>793</v>
      </c>
      <c r="E21" s="139">
        <v>3339</v>
      </c>
      <c r="F21" s="35">
        <v>346</v>
      </c>
      <c r="G21" s="117">
        <v>31285</v>
      </c>
      <c r="H21" s="139">
        <v>2744</v>
      </c>
      <c r="I21" s="35">
        <v>65</v>
      </c>
      <c r="J21" s="35">
        <v>92</v>
      </c>
      <c r="K21" s="35">
        <v>171</v>
      </c>
      <c r="L21" s="35">
        <v>147</v>
      </c>
      <c r="M21" s="118">
        <v>3219</v>
      </c>
      <c r="N21" s="141">
        <v>733383900</v>
      </c>
      <c r="O21" s="141">
        <v>85269250</v>
      </c>
      <c r="P21" s="141">
        <v>54726150</v>
      </c>
      <c r="Q21" s="141">
        <v>186703600</v>
      </c>
      <c r="R21" s="141">
        <v>23645700</v>
      </c>
      <c r="S21" s="142">
        <v>1083728600</v>
      </c>
      <c r="T21" s="141">
        <v>14666118000</v>
      </c>
      <c r="U21" s="141">
        <v>1218530000</v>
      </c>
      <c r="V21" s="141">
        <v>703403000</v>
      </c>
      <c r="W21" s="141">
        <v>3734072000</v>
      </c>
      <c r="X21" s="141">
        <v>401039000</v>
      </c>
      <c r="Y21" s="143">
        <v>20723162000</v>
      </c>
      <c r="Z21" s="141">
        <v>7002931000</v>
      </c>
      <c r="AA21" s="141">
        <v>441757000</v>
      </c>
      <c r="AB21" s="141">
        <v>246557000</v>
      </c>
      <c r="AC21" s="141">
        <v>3183853000</v>
      </c>
      <c r="AD21" s="141">
        <v>182709000</v>
      </c>
      <c r="AE21" s="143">
        <v>11057807000</v>
      </c>
    </row>
    <row r="22" spans="1:31" ht="11.5" x14ac:dyDescent="0.25">
      <c r="A22" s="61" t="s">
        <v>43</v>
      </c>
      <c r="B22" s="139">
        <v>57863</v>
      </c>
      <c r="C22" s="139">
        <v>2150</v>
      </c>
      <c r="D22" s="139">
        <v>3618</v>
      </c>
      <c r="E22" s="139">
        <v>1313</v>
      </c>
      <c r="F22" s="35">
        <v>736</v>
      </c>
      <c r="G22" s="117">
        <v>65680</v>
      </c>
      <c r="H22" s="35">
        <v>665</v>
      </c>
      <c r="I22" s="35">
        <v>38</v>
      </c>
      <c r="J22" s="35">
        <v>202</v>
      </c>
      <c r="K22" s="35">
        <v>62</v>
      </c>
      <c r="L22" s="35">
        <v>93</v>
      </c>
      <c r="M22" s="118">
        <v>1060</v>
      </c>
      <c r="N22" s="141">
        <v>2280894250</v>
      </c>
      <c r="O22" s="141">
        <v>211726425</v>
      </c>
      <c r="P22" s="141">
        <v>188246826</v>
      </c>
      <c r="Q22" s="141">
        <v>130508750</v>
      </c>
      <c r="R22" s="141">
        <v>71891375</v>
      </c>
      <c r="S22" s="142">
        <v>2883267626</v>
      </c>
      <c r="T22" s="141">
        <v>45585945000</v>
      </c>
      <c r="U22" s="141">
        <v>3545489000</v>
      </c>
      <c r="V22" s="141">
        <v>3700410501</v>
      </c>
      <c r="W22" s="141">
        <v>2610175000</v>
      </c>
      <c r="X22" s="141">
        <v>1366927500</v>
      </c>
      <c r="Y22" s="143">
        <v>56808947001</v>
      </c>
      <c r="Z22" s="141">
        <v>27855330000</v>
      </c>
      <c r="AA22" s="141">
        <v>1410470800</v>
      </c>
      <c r="AB22" s="141">
        <v>2241704601</v>
      </c>
      <c r="AC22" s="141">
        <v>1963360000</v>
      </c>
      <c r="AD22" s="141">
        <v>987978500</v>
      </c>
      <c r="AE22" s="143">
        <v>34458843901</v>
      </c>
    </row>
    <row r="23" spans="1:31" ht="11.5" x14ac:dyDescent="0.25">
      <c r="A23" s="61" t="s">
        <v>44</v>
      </c>
      <c r="B23" s="139">
        <v>4000</v>
      </c>
      <c r="C23" s="35">
        <v>368</v>
      </c>
      <c r="D23" s="35">
        <v>165</v>
      </c>
      <c r="E23" s="139">
        <v>2080</v>
      </c>
      <c r="F23" s="35">
        <v>160</v>
      </c>
      <c r="G23" s="117">
        <v>6773</v>
      </c>
      <c r="H23" s="35">
        <v>351</v>
      </c>
      <c r="I23" s="35">
        <v>18</v>
      </c>
      <c r="J23" s="35">
        <v>36</v>
      </c>
      <c r="K23" s="35">
        <v>59</v>
      </c>
      <c r="L23" s="35">
        <v>15</v>
      </c>
      <c r="M23" s="140">
        <v>479</v>
      </c>
      <c r="N23" s="141">
        <v>74262995</v>
      </c>
      <c r="O23" s="141">
        <v>12139570</v>
      </c>
      <c r="P23" s="141">
        <v>32267475</v>
      </c>
      <c r="Q23" s="141">
        <v>107889280</v>
      </c>
      <c r="R23" s="141">
        <v>8458340</v>
      </c>
      <c r="S23" s="142">
        <v>235017660</v>
      </c>
      <c r="T23" s="141">
        <v>1484390700</v>
      </c>
      <c r="U23" s="141">
        <v>182601000</v>
      </c>
      <c r="V23" s="141">
        <v>493210100</v>
      </c>
      <c r="W23" s="141">
        <v>2157785600</v>
      </c>
      <c r="X23" s="141">
        <v>138298000</v>
      </c>
      <c r="Y23" s="143">
        <v>4456285400</v>
      </c>
      <c r="Z23" s="141">
        <v>574766700</v>
      </c>
      <c r="AA23" s="141">
        <v>48840000</v>
      </c>
      <c r="AB23" s="141">
        <v>31507900</v>
      </c>
      <c r="AC23" s="141">
        <v>1734462500</v>
      </c>
      <c r="AD23" s="141">
        <v>23571700</v>
      </c>
      <c r="AE23" s="143">
        <v>2413148800</v>
      </c>
    </row>
    <row r="24" spans="1:31" ht="11.5" x14ac:dyDescent="0.25">
      <c r="A24" s="61" t="s">
        <v>45</v>
      </c>
      <c r="B24" s="139">
        <v>68923</v>
      </c>
      <c r="C24" s="139">
        <v>2965</v>
      </c>
      <c r="D24" s="35">
        <v>278</v>
      </c>
      <c r="E24" s="35">
        <v>0</v>
      </c>
      <c r="F24" s="35">
        <v>405</v>
      </c>
      <c r="G24" s="117">
        <v>72571</v>
      </c>
      <c r="H24" s="35">
        <v>504</v>
      </c>
      <c r="I24" s="35">
        <v>29</v>
      </c>
      <c r="J24" s="35">
        <v>1</v>
      </c>
      <c r="K24" s="35">
        <v>0</v>
      </c>
      <c r="L24" s="35">
        <v>13</v>
      </c>
      <c r="M24" s="140">
        <v>547</v>
      </c>
      <c r="N24" s="141">
        <v>4196288250</v>
      </c>
      <c r="O24" s="141">
        <v>199934400</v>
      </c>
      <c r="P24" s="141">
        <v>21679800</v>
      </c>
      <c r="Q24" s="141">
        <v>0</v>
      </c>
      <c r="R24" s="141">
        <v>112286750</v>
      </c>
      <c r="S24" s="142">
        <v>4530189200</v>
      </c>
      <c r="T24" s="141">
        <v>83925765000</v>
      </c>
      <c r="U24" s="141">
        <v>3818375000</v>
      </c>
      <c r="V24" s="141">
        <v>407963000</v>
      </c>
      <c r="W24" s="141">
        <v>0</v>
      </c>
      <c r="X24" s="141">
        <v>2208475000</v>
      </c>
      <c r="Y24" s="143">
        <v>90360578000</v>
      </c>
      <c r="Z24" s="141">
        <v>52662062000</v>
      </c>
      <c r="AA24" s="141">
        <v>2565734000</v>
      </c>
      <c r="AB24" s="141">
        <v>365487000</v>
      </c>
      <c r="AC24" s="141">
        <v>0</v>
      </c>
      <c r="AD24" s="141">
        <v>1855855000</v>
      </c>
      <c r="AE24" s="143">
        <v>57449138000</v>
      </c>
    </row>
    <row r="25" spans="1:31" ht="11.5" x14ac:dyDescent="0.25">
      <c r="A25" s="61" t="s">
        <v>46</v>
      </c>
      <c r="B25" s="139">
        <v>9061</v>
      </c>
      <c r="C25" s="35">
        <v>828</v>
      </c>
      <c r="D25" s="35">
        <v>351</v>
      </c>
      <c r="E25" s="139">
        <v>2234</v>
      </c>
      <c r="F25" s="35">
        <v>226</v>
      </c>
      <c r="G25" s="117">
        <v>12700</v>
      </c>
      <c r="H25" s="35">
        <v>921</v>
      </c>
      <c r="I25" s="35">
        <v>30</v>
      </c>
      <c r="J25" s="35">
        <v>59</v>
      </c>
      <c r="K25" s="35">
        <v>657</v>
      </c>
      <c r="L25" s="35">
        <v>32</v>
      </c>
      <c r="M25" s="118">
        <v>1699</v>
      </c>
      <c r="N25" s="141">
        <v>198143500</v>
      </c>
      <c r="O25" s="141">
        <v>31096500</v>
      </c>
      <c r="P25" s="141">
        <v>36707350</v>
      </c>
      <c r="Q25" s="141">
        <v>194350950</v>
      </c>
      <c r="R25" s="141">
        <v>18187250</v>
      </c>
      <c r="S25" s="142">
        <v>478485550</v>
      </c>
      <c r="T25" s="141">
        <v>3962870000</v>
      </c>
      <c r="U25" s="141">
        <v>478797000</v>
      </c>
      <c r="V25" s="141">
        <v>451067000</v>
      </c>
      <c r="W25" s="141">
        <v>3887019000</v>
      </c>
      <c r="X25" s="141">
        <v>263896000</v>
      </c>
      <c r="Y25" s="143">
        <v>9043649000</v>
      </c>
      <c r="Z25" s="141">
        <v>1681753000</v>
      </c>
      <c r="AA25" s="141">
        <v>141918000</v>
      </c>
      <c r="AB25" s="141">
        <v>91457000</v>
      </c>
      <c r="AC25" s="141">
        <v>3508285000</v>
      </c>
      <c r="AD25" s="141">
        <v>55004000</v>
      </c>
      <c r="AE25" s="143">
        <v>5478417000</v>
      </c>
    </row>
    <row r="26" spans="1:31" ht="11.5" x14ac:dyDescent="0.25">
      <c r="A26" s="61" t="s">
        <v>47</v>
      </c>
      <c r="B26" s="139">
        <v>9317</v>
      </c>
      <c r="C26" s="35">
        <v>306</v>
      </c>
      <c r="D26" s="35">
        <v>94</v>
      </c>
      <c r="E26" s="139">
        <v>1007</v>
      </c>
      <c r="F26" s="35">
        <v>150</v>
      </c>
      <c r="G26" s="117">
        <v>10874</v>
      </c>
      <c r="H26" s="139">
        <v>1141</v>
      </c>
      <c r="I26" s="35">
        <v>11</v>
      </c>
      <c r="J26" s="35">
        <v>4</v>
      </c>
      <c r="K26" s="35">
        <v>636</v>
      </c>
      <c r="L26" s="35">
        <v>16</v>
      </c>
      <c r="M26" s="118">
        <v>1808</v>
      </c>
      <c r="N26" s="141">
        <v>394210600</v>
      </c>
      <c r="O26" s="141">
        <v>12883150</v>
      </c>
      <c r="P26" s="141">
        <v>23730301</v>
      </c>
      <c r="Q26" s="141">
        <v>165829301</v>
      </c>
      <c r="R26" s="141">
        <v>14223800</v>
      </c>
      <c r="S26" s="142">
        <v>610877152</v>
      </c>
      <c r="T26" s="141">
        <v>7882406000</v>
      </c>
      <c r="U26" s="141">
        <v>203277000</v>
      </c>
      <c r="V26" s="141">
        <v>305460001</v>
      </c>
      <c r="W26" s="141">
        <v>3315395001</v>
      </c>
      <c r="X26" s="141">
        <v>211115000</v>
      </c>
      <c r="Y26" s="143">
        <v>11917653002</v>
      </c>
      <c r="Z26" s="141">
        <v>4326247000</v>
      </c>
      <c r="AA26" s="141">
        <v>70304000</v>
      </c>
      <c r="AB26" s="141">
        <v>41737001</v>
      </c>
      <c r="AC26" s="141">
        <v>2926286001</v>
      </c>
      <c r="AD26" s="141">
        <v>58085000</v>
      </c>
      <c r="AE26" s="143">
        <v>7422659002</v>
      </c>
    </row>
    <row r="27" spans="1:31" ht="11.5" x14ac:dyDescent="0.25">
      <c r="A27" s="61" t="s">
        <v>48</v>
      </c>
      <c r="B27" s="139">
        <v>54159</v>
      </c>
      <c r="C27" s="139">
        <v>3595</v>
      </c>
      <c r="D27" s="139">
        <v>1427</v>
      </c>
      <c r="E27" s="139">
        <v>1245</v>
      </c>
      <c r="F27" s="35">
        <v>705</v>
      </c>
      <c r="G27" s="117">
        <v>61131</v>
      </c>
      <c r="H27" s="139">
        <v>2951</v>
      </c>
      <c r="I27" s="35">
        <v>103</v>
      </c>
      <c r="J27" s="35">
        <v>198</v>
      </c>
      <c r="K27" s="35">
        <v>467</v>
      </c>
      <c r="L27" s="35">
        <v>84</v>
      </c>
      <c r="M27" s="118">
        <v>3803</v>
      </c>
      <c r="N27" s="141">
        <v>1678603250</v>
      </c>
      <c r="O27" s="141">
        <v>243506600</v>
      </c>
      <c r="P27" s="141">
        <v>117183300</v>
      </c>
      <c r="Q27" s="141">
        <v>110935400</v>
      </c>
      <c r="R27" s="141">
        <v>87293800</v>
      </c>
      <c r="S27" s="142">
        <v>2237522350</v>
      </c>
      <c r="T27" s="141">
        <v>33543224000</v>
      </c>
      <c r="U27" s="141">
        <v>3701916000</v>
      </c>
      <c r="V27" s="141">
        <v>1836083000</v>
      </c>
      <c r="W27" s="141">
        <v>2218708000</v>
      </c>
      <c r="X27" s="141">
        <v>1537685000</v>
      </c>
      <c r="Y27" s="143">
        <v>42837616000</v>
      </c>
      <c r="Z27" s="141">
        <v>17409049500</v>
      </c>
      <c r="AA27" s="141">
        <v>1347644000</v>
      </c>
      <c r="AB27" s="141">
        <v>951967000</v>
      </c>
      <c r="AC27" s="141">
        <v>1850698000</v>
      </c>
      <c r="AD27" s="141">
        <v>373253000</v>
      </c>
      <c r="AE27" s="143">
        <v>21932611500</v>
      </c>
    </row>
    <row r="28" spans="1:31" ht="11.5" x14ac:dyDescent="0.25">
      <c r="A28" s="61" t="s">
        <v>49</v>
      </c>
      <c r="B28" s="139">
        <v>57895</v>
      </c>
      <c r="C28" s="139">
        <v>3323</v>
      </c>
      <c r="D28" s="139">
        <v>6793</v>
      </c>
      <c r="E28" s="35">
        <v>53</v>
      </c>
      <c r="F28" s="35">
        <v>603</v>
      </c>
      <c r="G28" s="117">
        <v>68667</v>
      </c>
      <c r="H28" s="139">
        <v>1481</v>
      </c>
      <c r="I28" s="35">
        <v>57</v>
      </c>
      <c r="J28" s="35">
        <v>129</v>
      </c>
      <c r="K28" s="35">
        <v>0</v>
      </c>
      <c r="L28" s="35">
        <v>21</v>
      </c>
      <c r="M28" s="118">
        <v>1688</v>
      </c>
      <c r="N28" s="141">
        <v>2119870925</v>
      </c>
      <c r="O28" s="141">
        <v>312897575</v>
      </c>
      <c r="P28" s="141">
        <v>1251937575</v>
      </c>
      <c r="Q28" s="141">
        <v>23315875</v>
      </c>
      <c r="R28" s="141">
        <v>123866760</v>
      </c>
      <c r="S28" s="142">
        <v>3831888710</v>
      </c>
      <c r="T28" s="141">
        <v>42327598500</v>
      </c>
      <c r="U28" s="141">
        <v>5459862500</v>
      </c>
      <c r="V28" s="141">
        <v>24282635500</v>
      </c>
      <c r="W28" s="141">
        <v>466317500</v>
      </c>
      <c r="X28" s="141">
        <v>2364635200</v>
      </c>
      <c r="Y28" s="143">
        <v>74901049200</v>
      </c>
      <c r="Z28" s="141">
        <v>29371900000</v>
      </c>
      <c r="AA28" s="141">
        <v>2768358500</v>
      </c>
      <c r="AB28" s="141">
        <v>15513737000</v>
      </c>
      <c r="AC28" s="141">
        <v>452302500</v>
      </c>
      <c r="AD28" s="141">
        <v>2004875200</v>
      </c>
      <c r="AE28" s="143">
        <v>50111173200</v>
      </c>
    </row>
    <row r="29" spans="1:31" ht="11.5" x14ac:dyDescent="0.25">
      <c r="A29" s="61" t="s">
        <v>50</v>
      </c>
      <c r="B29" s="139">
        <v>127087</v>
      </c>
      <c r="C29" s="139">
        <v>7150</v>
      </c>
      <c r="D29" s="139">
        <v>3802</v>
      </c>
      <c r="E29" s="139">
        <v>5428</v>
      </c>
      <c r="F29" s="139">
        <v>1454</v>
      </c>
      <c r="G29" s="117">
        <v>144921</v>
      </c>
      <c r="H29" s="139">
        <v>4126</v>
      </c>
      <c r="I29" s="35">
        <v>128</v>
      </c>
      <c r="J29" s="35">
        <v>253</v>
      </c>
      <c r="K29" s="35">
        <v>403</v>
      </c>
      <c r="L29" s="35">
        <v>51</v>
      </c>
      <c r="M29" s="118">
        <v>4961</v>
      </c>
      <c r="N29" s="141">
        <v>4850220490</v>
      </c>
      <c r="O29" s="141">
        <v>609522240</v>
      </c>
      <c r="P29" s="141">
        <v>299775079</v>
      </c>
      <c r="Q29" s="141">
        <v>501135725</v>
      </c>
      <c r="R29" s="141">
        <v>149530761</v>
      </c>
      <c r="S29" s="142">
        <v>6410184295</v>
      </c>
      <c r="T29" s="141">
        <v>96946727800</v>
      </c>
      <c r="U29" s="141">
        <v>9296898000</v>
      </c>
      <c r="V29" s="141">
        <v>5075984004</v>
      </c>
      <c r="W29" s="141">
        <v>10022302500</v>
      </c>
      <c r="X29" s="141">
        <v>2743322220</v>
      </c>
      <c r="Y29" s="143">
        <v>124085234524</v>
      </c>
      <c r="Z29" s="141">
        <v>59199150000</v>
      </c>
      <c r="AA29" s="141">
        <v>3118555302</v>
      </c>
      <c r="AB29" s="141">
        <v>2796272010</v>
      </c>
      <c r="AC29" s="141">
        <v>8192306200</v>
      </c>
      <c r="AD29" s="141">
        <v>1623835420</v>
      </c>
      <c r="AE29" s="143">
        <v>74930118932</v>
      </c>
    </row>
    <row r="30" spans="1:31" ht="11.5" x14ac:dyDescent="0.25">
      <c r="A30" s="61" t="s">
        <v>51</v>
      </c>
      <c r="B30" s="139">
        <v>24804</v>
      </c>
      <c r="C30" s="139">
        <v>2474</v>
      </c>
      <c r="D30" s="35">
        <v>816</v>
      </c>
      <c r="E30" s="139">
        <v>4792</v>
      </c>
      <c r="F30" s="35">
        <v>437</v>
      </c>
      <c r="G30" s="117">
        <v>33323</v>
      </c>
      <c r="H30" s="139">
        <v>1169</v>
      </c>
      <c r="I30" s="35">
        <v>164</v>
      </c>
      <c r="J30" s="35">
        <v>123</v>
      </c>
      <c r="K30" s="35">
        <v>129</v>
      </c>
      <c r="L30" s="35">
        <v>227</v>
      </c>
      <c r="M30" s="118">
        <v>1812</v>
      </c>
      <c r="N30" s="141">
        <v>667756103</v>
      </c>
      <c r="O30" s="141">
        <v>175779093</v>
      </c>
      <c r="P30" s="141">
        <v>65834040</v>
      </c>
      <c r="Q30" s="141">
        <v>230109100</v>
      </c>
      <c r="R30" s="141">
        <v>51374658</v>
      </c>
      <c r="S30" s="142">
        <v>1190852994</v>
      </c>
      <c r="T30" s="141">
        <v>13339827500</v>
      </c>
      <c r="U30" s="141">
        <v>2558116200</v>
      </c>
      <c r="V30" s="141">
        <v>1029559000</v>
      </c>
      <c r="W30" s="141">
        <v>4602182000</v>
      </c>
      <c r="X30" s="141">
        <v>905216700</v>
      </c>
      <c r="Y30" s="143">
        <v>22434901400</v>
      </c>
      <c r="Z30" s="141">
        <v>5871184500</v>
      </c>
      <c r="AA30" s="141">
        <v>903643100</v>
      </c>
      <c r="AB30" s="141">
        <v>472650000</v>
      </c>
      <c r="AC30" s="141">
        <v>2949630000</v>
      </c>
      <c r="AD30" s="141">
        <v>325131700</v>
      </c>
      <c r="AE30" s="143">
        <v>10522239300</v>
      </c>
    </row>
    <row r="31" spans="1:31" ht="11.5" x14ac:dyDescent="0.25">
      <c r="A31" s="61" t="s">
        <v>52</v>
      </c>
      <c r="B31" s="139">
        <v>7271</v>
      </c>
      <c r="C31" s="35">
        <v>528</v>
      </c>
      <c r="D31" s="35">
        <v>70</v>
      </c>
      <c r="E31" s="139">
        <v>2685</v>
      </c>
      <c r="F31" s="35">
        <v>117</v>
      </c>
      <c r="G31" s="117">
        <v>10671</v>
      </c>
      <c r="H31" s="139">
        <v>1074</v>
      </c>
      <c r="I31" s="35">
        <v>21</v>
      </c>
      <c r="J31" s="35">
        <v>1</v>
      </c>
      <c r="K31" s="35">
        <v>418</v>
      </c>
      <c r="L31" s="35">
        <v>15</v>
      </c>
      <c r="M31" s="118">
        <v>1529</v>
      </c>
      <c r="N31" s="141">
        <v>295845250</v>
      </c>
      <c r="O31" s="141">
        <v>33896000</v>
      </c>
      <c r="P31" s="141">
        <v>2949000</v>
      </c>
      <c r="Q31" s="141">
        <v>166119300</v>
      </c>
      <c r="R31" s="141">
        <v>7619600</v>
      </c>
      <c r="S31" s="142">
        <v>506429150</v>
      </c>
      <c r="T31" s="141">
        <v>5915810000</v>
      </c>
      <c r="U31" s="141">
        <v>567830000</v>
      </c>
      <c r="V31" s="141">
        <v>43265000</v>
      </c>
      <c r="W31" s="141">
        <v>3319542000</v>
      </c>
      <c r="X31" s="141">
        <v>142716000</v>
      </c>
      <c r="Y31" s="143">
        <v>9989163000</v>
      </c>
      <c r="Z31" s="141">
        <v>3235238000</v>
      </c>
      <c r="AA31" s="141">
        <v>277147000</v>
      </c>
      <c r="AB31" s="141">
        <v>24302000</v>
      </c>
      <c r="AC31" s="141">
        <v>2387440000</v>
      </c>
      <c r="AD31" s="141">
        <v>67330000</v>
      </c>
      <c r="AE31" s="143">
        <v>5991457000</v>
      </c>
    </row>
    <row r="32" spans="1:31" ht="11.5" x14ac:dyDescent="0.25">
      <c r="A32" s="61" t="s">
        <v>53</v>
      </c>
      <c r="B32" s="139">
        <v>2550</v>
      </c>
      <c r="C32" s="35">
        <v>178</v>
      </c>
      <c r="D32" s="35">
        <v>126</v>
      </c>
      <c r="E32" s="139">
        <v>2053</v>
      </c>
      <c r="F32" s="35">
        <v>127</v>
      </c>
      <c r="G32" s="117">
        <v>5034</v>
      </c>
      <c r="H32" s="35">
        <v>311</v>
      </c>
      <c r="I32" s="35">
        <v>11</v>
      </c>
      <c r="J32" s="35">
        <v>15</v>
      </c>
      <c r="K32" s="35">
        <v>11</v>
      </c>
      <c r="L32" s="35">
        <v>25</v>
      </c>
      <c r="M32" s="140">
        <v>373</v>
      </c>
      <c r="N32" s="141">
        <v>33294475</v>
      </c>
      <c r="O32" s="141">
        <v>2871650</v>
      </c>
      <c r="P32" s="141">
        <v>7753000</v>
      </c>
      <c r="Q32" s="141">
        <v>183195175</v>
      </c>
      <c r="R32" s="141">
        <v>2367410</v>
      </c>
      <c r="S32" s="142">
        <v>229481710</v>
      </c>
      <c r="T32" s="141">
        <v>665889500</v>
      </c>
      <c r="U32" s="141">
        <v>33921000</v>
      </c>
      <c r="V32" s="141">
        <v>104448000</v>
      </c>
      <c r="W32" s="141">
        <v>3663903500</v>
      </c>
      <c r="X32" s="141">
        <v>37534200</v>
      </c>
      <c r="Y32" s="143">
        <v>4505696200</v>
      </c>
      <c r="Z32" s="141">
        <v>216870500</v>
      </c>
      <c r="AA32" s="141">
        <v>8038500</v>
      </c>
      <c r="AB32" s="141">
        <v>16962000</v>
      </c>
      <c r="AC32" s="141">
        <v>3536849000</v>
      </c>
      <c r="AD32" s="141">
        <v>9692700</v>
      </c>
      <c r="AE32" s="143">
        <v>3788412700</v>
      </c>
    </row>
    <row r="33" spans="1:31" ht="11.5" x14ac:dyDescent="0.25">
      <c r="A33" s="61" t="s">
        <v>54</v>
      </c>
      <c r="B33" s="139">
        <v>39736</v>
      </c>
      <c r="C33" s="139">
        <v>1897</v>
      </c>
      <c r="D33" s="139">
        <v>1948</v>
      </c>
      <c r="E33" s="35">
        <v>0</v>
      </c>
      <c r="F33" s="35">
        <v>390</v>
      </c>
      <c r="G33" s="117">
        <v>43971</v>
      </c>
      <c r="H33" s="139">
        <v>2385</v>
      </c>
      <c r="I33" s="35">
        <v>120</v>
      </c>
      <c r="J33" s="35">
        <v>627</v>
      </c>
      <c r="K33" s="35">
        <v>0</v>
      </c>
      <c r="L33" s="35">
        <v>35</v>
      </c>
      <c r="M33" s="118">
        <v>3167</v>
      </c>
      <c r="N33" s="141">
        <v>1989126175</v>
      </c>
      <c r="O33" s="141">
        <v>123307505</v>
      </c>
      <c r="P33" s="141">
        <v>444698475</v>
      </c>
      <c r="Q33" s="141">
        <v>0</v>
      </c>
      <c r="R33" s="141">
        <v>48016300</v>
      </c>
      <c r="S33" s="142">
        <v>2605148455</v>
      </c>
      <c r="T33" s="141">
        <v>39779107500</v>
      </c>
      <c r="U33" s="141">
        <v>1982910005</v>
      </c>
      <c r="V33" s="141">
        <v>6025671500</v>
      </c>
      <c r="W33" s="141">
        <v>0</v>
      </c>
      <c r="X33" s="141">
        <v>882035000</v>
      </c>
      <c r="Y33" s="143">
        <v>48669724005</v>
      </c>
      <c r="Z33" s="141">
        <v>27171369800</v>
      </c>
      <c r="AA33" s="141">
        <v>867139505</v>
      </c>
      <c r="AB33" s="141">
        <v>3837578501</v>
      </c>
      <c r="AC33" s="141">
        <v>0</v>
      </c>
      <c r="AD33" s="141">
        <v>568917500</v>
      </c>
      <c r="AE33" s="143">
        <v>32445005306</v>
      </c>
    </row>
    <row r="34" spans="1:31" ht="11.5" x14ac:dyDescent="0.25">
      <c r="A34" s="61" t="s">
        <v>55</v>
      </c>
      <c r="B34" s="139">
        <v>9199</v>
      </c>
      <c r="C34" s="35">
        <v>717</v>
      </c>
      <c r="D34" s="35">
        <v>299</v>
      </c>
      <c r="E34" s="139">
        <v>1940</v>
      </c>
      <c r="F34" s="35">
        <v>172</v>
      </c>
      <c r="G34" s="117">
        <v>12327</v>
      </c>
      <c r="H34" s="35">
        <v>528</v>
      </c>
      <c r="I34" s="35">
        <v>36</v>
      </c>
      <c r="J34" s="35">
        <v>56</v>
      </c>
      <c r="K34" s="35">
        <v>190</v>
      </c>
      <c r="L34" s="35">
        <v>18</v>
      </c>
      <c r="M34" s="140">
        <v>828</v>
      </c>
      <c r="N34" s="141">
        <v>216047975</v>
      </c>
      <c r="O34" s="141">
        <v>47877475</v>
      </c>
      <c r="P34" s="141">
        <v>21028850</v>
      </c>
      <c r="Q34" s="141">
        <v>216956275</v>
      </c>
      <c r="R34" s="141">
        <v>28778000</v>
      </c>
      <c r="S34" s="142">
        <v>530688575</v>
      </c>
      <c r="T34" s="141">
        <v>4319667500</v>
      </c>
      <c r="U34" s="141">
        <v>641115500</v>
      </c>
      <c r="V34" s="141">
        <v>294728000</v>
      </c>
      <c r="W34" s="141">
        <v>4339125500</v>
      </c>
      <c r="X34" s="141">
        <v>362527000</v>
      </c>
      <c r="Y34" s="143">
        <v>9957163500</v>
      </c>
      <c r="Z34" s="141">
        <v>1773781000</v>
      </c>
      <c r="AA34" s="141">
        <v>213138000</v>
      </c>
      <c r="AB34" s="141">
        <v>163774500</v>
      </c>
      <c r="AC34" s="141">
        <v>4179162500</v>
      </c>
      <c r="AD34" s="141">
        <v>75666500</v>
      </c>
      <c r="AE34" s="143">
        <v>6405522500</v>
      </c>
    </row>
    <row r="35" spans="1:31" ht="11.5" x14ac:dyDescent="0.25">
      <c r="A35" s="61" t="s">
        <v>56</v>
      </c>
      <c r="B35" s="139">
        <v>95357</v>
      </c>
      <c r="C35" s="139">
        <v>3304</v>
      </c>
      <c r="D35" s="139">
        <v>5292</v>
      </c>
      <c r="E35" s="35">
        <v>278</v>
      </c>
      <c r="F35" s="139">
        <v>2414</v>
      </c>
      <c r="G35" s="117">
        <v>106645</v>
      </c>
      <c r="H35" s="139">
        <v>5434</v>
      </c>
      <c r="I35" s="35">
        <v>36</v>
      </c>
      <c r="J35" s="35">
        <v>569</v>
      </c>
      <c r="K35" s="35">
        <v>2</v>
      </c>
      <c r="L35" s="35">
        <v>15</v>
      </c>
      <c r="M35" s="118">
        <v>6056</v>
      </c>
      <c r="N35" s="141">
        <v>3518346325</v>
      </c>
      <c r="O35" s="141">
        <v>299145525</v>
      </c>
      <c r="P35" s="141">
        <v>731355275</v>
      </c>
      <c r="Q35" s="141">
        <v>72925200</v>
      </c>
      <c r="R35" s="141">
        <v>149103051</v>
      </c>
      <c r="S35" s="142">
        <v>4770875376</v>
      </c>
      <c r="T35" s="141">
        <v>70366782000</v>
      </c>
      <c r="U35" s="141">
        <v>4740102000</v>
      </c>
      <c r="V35" s="141">
        <v>13362949000</v>
      </c>
      <c r="W35" s="141">
        <v>1458504000</v>
      </c>
      <c r="X35" s="141">
        <v>2894966520</v>
      </c>
      <c r="Y35" s="143">
        <v>92823303520</v>
      </c>
      <c r="Z35" s="141">
        <v>43480252500</v>
      </c>
      <c r="AA35" s="141">
        <v>2053536400</v>
      </c>
      <c r="AB35" s="141">
        <v>7963806500</v>
      </c>
      <c r="AC35" s="141">
        <v>1364484000</v>
      </c>
      <c r="AD35" s="141">
        <v>2410495020</v>
      </c>
      <c r="AE35" s="143">
        <v>57272574420</v>
      </c>
    </row>
    <row r="36" spans="1:31" ht="11.5" x14ac:dyDescent="0.25">
      <c r="A36" s="61" t="s">
        <v>57</v>
      </c>
      <c r="B36" s="139">
        <v>5616</v>
      </c>
      <c r="C36" s="35">
        <v>394</v>
      </c>
      <c r="D36" s="35">
        <v>51</v>
      </c>
      <c r="E36" s="139">
        <v>2857</v>
      </c>
      <c r="F36" s="35">
        <v>163</v>
      </c>
      <c r="G36" s="117">
        <v>9081</v>
      </c>
      <c r="H36" s="35">
        <v>289</v>
      </c>
      <c r="I36" s="35">
        <v>9</v>
      </c>
      <c r="J36" s="35">
        <v>14</v>
      </c>
      <c r="K36" s="35">
        <v>212</v>
      </c>
      <c r="L36" s="35">
        <v>8</v>
      </c>
      <c r="M36" s="140">
        <v>532</v>
      </c>
      <c r="N36" s="141">
        <v>191063935</v>
      </c>
      <c r="O36" s="141">
        <v>21838360</v>
      </c>
      <c r="P36" s="141">
        <v>2590060</v>
      </c>
      <c r="Q36" s="141">
        <v>165113400</v>
      </c>
      <c r="R36" s="141">
        <v>8630000</v>
      </c>
      <c r="S36" s="142">
        <v>389235755</v>
      </c>
      <c r="T36" s="141">
        <v>3820800500</v>
      </c>
      <c r="U36" s="141">
        <v>344180000</v>
      </c>
      <c r="V36" s="141">
        <v>46159000</v>
      </c>
      <c r="W36" s="141">
        <v>3302268000</v>
      </c>
      <c r="X36" s="141">
        <v>162710000</v>
      </c>
      <c r="Y36" s="143">
        <v>7676117500</v>
      </c>
      <c r="Z36" s="141">
        <v>1764889500</v>
      </c>
      <c r="AA36" s="141">
        <v>114398800</v>
      </c>
      <c r="AB36" s="141">
        <v>29858000</v>
      </c>
      <c r="AC36" s="141">
        <v>2343726000</v>
      </c>
      <c r="AD36" s="141">
        <v>46624100</v>
      </c>
      <c r="AE36" s="143">
        <v>4299496400</v>
      </c>
    </row>
    <row r="37" spans="1:31" ht="11.5" x14ac:dyDescent="0.25">
      <c r="A37" s="61" t="s">
        <v>58</v>
      </c>
      <c r="B37" s="139">
        <v>66875</v>
      </c>
      <c r="C37" s="139">
        <v>3910</v>
      </c>
      <c r="D37" s="139">
        <v>6767</v>
      </c>
      <c r="E37" s="35">
        <v>193</v>
      </c>
      <c r="F37" s="35">
        <v>849</v>
      </c>
      <c r="G37" s="117">
        <v>78594</v>
      </c>
      <c r="H37" s="139">
        <v>1219</v>
      </c>
      <c r="I37" s="35">
        <v>182</v>
      </c>
      <c r="J37" s="35">
        <v>201</v>
      </c>
      <c r="K37" s="35">
        <v>29</v>
      </c>
      <c r="L37" s="35">
        <v>23</v>
      </c>
      <c r="M37" s="118">
        <v>1654</v>
      </c>
      <c r="N37" s="141">
        <v>3396754250</v>
      </c>
      <c r="O37" s="141">
        <v>325089775</v>
      </c>
      <c r="P37" s="141">
        <v>571908603</v>
      </c>
      <c r="Q37" s="141">
        <v>25804350</v>
      </c>
      <c r="R37" s="141">
        <v>105092825</v>
      </c>
      <c r="S37" s="142">
        <v>4424649803</v>
      </c>
      <c r="T37" s="141">
        <v>67934515000</v>
      </c>
      <c r="U37" s="141">
        <v>5747655500</v>
      </c>
      <c r="V37" s="141">
        <v>10339476003</v>
      </c>
      <c r="W37" s="141">
        <v>506972000</v>
      </c>
      <c r="X37" s="141">
        <v>2064661500</v>
      </c>
      <c r="Y37" s="143">
        <v>86593280003</v>
      </c>
      <c r="Z37" s="141">
        <v>42936029500</v>
      </c>
      <c r="AA37" s="141">
        <v>2804091300</v>
      </c>
      <c r="AB37" s="141">
        <v>6642287503</v>
      </c>
      <c r="AC37" s="141">
        <v>361869500</v>
      </c>
      <c r="AD37" s="141">
        <v>1647116500</v>
      </c>
      <c r="AE37" s="143">
        <v>54391394303</v>
      </c>
    </row>
    <row r="38" spans="1:31" ht="11.5" x14ac:dyDescent="0.25">
      <c r="A38" s="61" t="s">
        <v>59</v>
      </c>
      <c r="B38" s="139">
        <v>62329</v>
      </c>
      <c r="C38" s="139">
        <v>2553</v>
      </c>
      <c r="D38" s="139">
        <v>3907</v>
      </c>
      <c r="E38" s="35">
        <v>0</v>
      </c>
      <c r="F38" s="35">
        <v>770</v>
      </c>
      <c r="G38" s="117">
        <v>69559</v>
      </c>
      <c r="H38" s="139">
        <v>1870</v>
      </c>
      <c r="I38" s="35">
        <v>32</v>
      </c>
      <c r="J38" s="35">
        <v>57</v>
      </c>
      <c r="K38" s="35">
        <v>0</v>
      </c>
      <c r="L38" s="35">
        <v>82</v>
      </c>
      <c r="M38" s="118">
        <v>2041</v>
      </c>
      <c r="N38" s="141">
        <v>2992073000</v>
      </c>
      <c r="O38" s="141">
        <v>269871336</v>
      </c>
      <c r="P38" s="141">
        <v>382574450</v>
      </c>
      <c r="Q38" s="141">
        <v>0</v>
      </c>
      <c r="R38" s="141">
        <v>65865701</v>
      </c>
      <c r="S38" s="142">
        <v>3710384487</v>
      </c>
      <c r="T38" s="141">
        <v>59840010000</v>
      </c>
      <c r="U38" s="141">
        <v>4321219007</v>
      </c>
      <c r="V38" s="141">
        <v>6814458000</v>
      </c>
      <c r="W38" s="141">
        <v>0</v>
      </c>
      <c r="X38" s="141">
        <v>1260941001</v>
      </c>
      <c r="Y38" s="143">
        <v>72236628008</v>
      </c>
      <c r="Z38" s="141">
        <v>37771056000</v>
      </c>
      <c r="AA38" s="141">
        <v>1884947007</v>
      </c>
      <c r="AB38" s="141">
        <v>4857779300</v>
      </c>
      <c r="AC38" s="141">
        <v>0</v>
      </c>
      <c r="AD38" s="141">
        <v>1100752001</v>
      </c>
      <c r="AE38" s="143">
        <v>45614534308</v>
      </c>
    </row>
    <row r="39" spans="1:31" ht="11.5" x14ac:dyDescent="0.25">
      <c r="A39" s="61" t="s">
        <v>60</v>
      </c>
      <c r="B39" s="139">
        <v>36215</v>
      </c>
      <c r="C39" s="139">
        <v>1603</v>
      </c>
      <c r="D39" s="139">
        <v>1203</v>
      </c>
      <c r="E39" s="35">
        <v>630</v>
      </c>
      <c r="F39" s="35">
        <v>683</v>
      </c>
      <c r="G39" s="117">
        <v>40334</v>
      </c>
      <c r="H39" s="139">
        <v>1413</v>
      </c>
      <c r="I39" s="35">
        <v>90</v>
      </c>
      <c r="J39" s="35">
        <v>213</v>
      </c>
      <c r="K39" s="35">
        <v>356</v>
      </c>
      <c r="L39" s="35">
        <v>73</v>
      </c>
      <c r="M39" s="118">
        <v>2145</v>
      </c>
      <c r="N39" s="141">
        <v>963680850</v>
      </c>
      <c r="O39" s="141">
        <v>135319930</v>
      </c>
      <c r="P39" s="141">
        <v>345335580</v>
      </c>
      <c r="Q39" s="141">
        <v>76282650</v>
      </c>
      <c r="R39" s="141">
        <v>69834675</v>
      </c>
      <c r="S39" s="142">
        <v>1590453685</v>
      </c>
      <c r="T39" s="141">
        <v>19252427000</v>
      </c>
      <c r="U39" s="141">
        <v>2043450005</v>
      </c>
      <c r="V39" s="141">
        <v>3252471005</v>
      </c>
      <c r="W39" s="141">
        <v>1525480000</v>
      </c>
      <c r="X39" s="141">
        <v>1124527500</v>
      </c>
      <c r="Y39" s="143">
        <v>27198355510</v>
      </c>
      <c r="Z39" s="141">
        <v>9109981500</v>
      </c>
      <c r="AA39" s="141">
        <v>795790005</v>
      </c>
      <c r="AB39" s="141">
        <v>721333005</v>
      </c>
      <c r="AC39" s="141">
        <v>1332915000</v>
      </c>
      <c r="AD39" s="141">
        <v>474711500</v>
      </c>
      <c r="AE39" s="143">
        <v>12434731010</v>
      </c>
    </row>
    <row r="40" spans="1:31" ht="11.5" x14ac:dyDescent="0.25">
      <c r="A40" s="61" t="s">
        <v>61</v>
      </c>
      <c r="B40" s="139">
        <v>2520</v>
      </c>
      <c r="C40" s="35">
        <v>233</v>
      </c>
      <c r="D40" s="35">
        <v>32</v>
      </c>
      <c r="E40" s="139">
        <v>4324</v>
      </c>
      <c r="F40" s="35">
        <v>164</v>
      </c>
      <c r="G40" s="117">
        <v>7273</v>
      </c>
      <c r="H40" s="35">
        <v>476</v>
      </c>
      <c r="I40" s="35">
        <v>10</v>
      </c>
      <c r="J40" s="35">
        <v>10</v>
      </c>
      <c r="K40" s="35">
        <v>525</v>
      </c>
      <c r="L40" s="35">
        <v>51</v>
      </c>
      <c r="M40" s="118">
        <v>1072</v>
      </c>
      <c r="N40" s="141">
        <v>42984215</v>
      </c>
      <c r="O40" s="141">
        <v>17284390</v>
      </c>
      <c r="P40" s="141">
        <v>1305750</v>
      </c>
      <c r="Q40" s="141">
        <v>241735595</v>
      </c>
      <c r="R40" s="141">
        <v>4006740</v>
      </c>
      <c r="S40" s="142">
        <v>307316690</v>
      </c>
      <c r="T40" s="141">
        <v>859684300</v>
      </c>
      <c r="U40" s="141">
        <v>311813800</v>
      </c>
      <c r="V40" s="141">
        <v>26115000</v>
      </c>
      <c r="W40" s="141">
        <v>4831771900</v>
      </c>
      <c r="X40" s="141">
        <v>79997800</v>
      </c>
      <c r="Y40" s="143">
        <v>6109382800</v>
      </c>
      <c r="Z40" s="141">
        <v>359088600</v>
      </c>
      <c r="AA40" s="141">
        <v>88781300</v>
      </c>
      <c r="AB40" s="141">
        <v>7036000</v>
      </c>
      <c r="AC40" s="141">
        <v>4238170900</v>
      </c>
      <c r="AD40" s="141">
        <v>19862000</v>
      </c>
      <c r="AE40" s="143">
        <v>4712938800</v>
      </c>
    </row>
    <row r="41" spans="1:31" ht="11.5" x14ac:dyDescent="0.25">
      <c r="A41" s="61" t="s">
        <v>62</v>
      </c>
      <c r="B41" s="139">
        <v>20743</v>
      </c>
      <c r="C41" s="35">
        <v>788</v>
      </c>
      <c r="D41" s="35">
        <v>545</v>
      </c>
      <c r="E41" s="139">
        <v>1381</v>
      </c>
      <c r="F41" s="35">
        <v>352</v>
      </c>
      <c r="G41" s="117">
        <v>23809</v>
      </c>
      <c r="H41" s="139">
        <v>1331</v>
      </c>
      <c r="I41" s="35">
        <v>49</v>
      </c>
      <c r="J41" s="35">
        <v>79</v>
      </c>
      <c r="K41" s="35">
        <v>256</v>
      </c>
      <c r="L41" s="35">
        <v>86</v>
      </c>
      <c r="M41" s="118">
        <v>1801</v>
      </c>
      <c r="N41" s="141">
        <v>1020488161</v>
      </c>
      <c r="O41" s="141">
        <v>53192775</v>
      </c>
      <c r="P41" s="141">
        <v>28576250</v>
      </c>
      <c r="Q41" s="141">
        <v>162272375</v>
      </c>
      <c r="R41" s="141">
        <v>22842075</v>
      </c>
      <c r="S41" s="142">
        <v>1287371636</v>
      </c>
      <c r="T41" s="141">
        <v>20405191201</v>
      </c>
      <c r="U41" s="141">
        <v>908271500</v>
      </c>
      <c r="V41" s="141">
        <v>540816000</v>
      </c>
      <c r="W41" s="141">
        <v>3245447500</v>
      </c>
      <c r="X41" s="141">
        <v>442157500</v>
      </c>
      <c r="Y41" s="143">
        <v>25541883701</v>
      </c>
      <c r="Z41" s="141">
        <v>12436720101</v>
      </c>
      <c r="AA41" s="141">
        <v>405151500</v>
      </c>
      <c r="AB41" s="141">
        <v>398812700</v>
      </c>
      <c r="AC41" s="141">
        <v>2446525000</v>
      </c>
      <c r="AD41" s="141">
        <v>239915500</v>
      </c>
      <c r="AE41" s="143">
        <v>15927124801</v>
      </c>
    </row>
    <row r="42" spans="1:31" ht="11.5" x14ac:dyDescent="0.25">
      <c r="A42" s="61" t="s">
        <v>63</v>
      </c>
      <c r="B42" s="139">
        <v>50980</v>
      </c>
      <c r="C42" s="139">
        <v>1798</v>
      </c>
      <c r="D42" s="35">
        <v>48</v>
      </c>
      <c r="E42" s="35">
        <v>7</v>
      </c>
      <c r="F42" s="35">
        <v>451</v>
      </c>
      <c r="G42" s="117">
        <v>53284</v>
      </c>
      <c r="H42" s="139">
        <v>1297</v>
      </c>
      <c r="I42" s="35">
        <v>16</v>
      </c>
      <c r="J42" s="35">
        <v>3</v>
      </c>
      <c r="K42" s="35">
        <v>0</v>
      </c>
      <c r="L42" s="35">
        <v>8</v>
      </c>
      <c r="M42" s="118">
        <v>1324</v>
      </c>
      <c r="N42" s="141">
        <v>3353313625</v>
      </c>
      <c r="O42" s="141">
        <v>236759125</v>
      </c>
      <c r="P42" s="141">
        <v>7604750</v>
      </c>
      <c r="Q42" s="141">
        <v>780500</v>
      </c>
      <c r="R42" s="141">
        <v>51681750</v>
      </c>
      <c r="S42" s="142">
        <v>3650139750</v>
      </c>
      <c r="T42" s="141">
        <v>67066272500</v>
      </c>
      <c r="U42" s="141">
        <v>4395045000</v>
      </c>
      <c r="V42" s="141">
        <v>131645000</v>
      </c>
      <c r="W42" s="141">
        <v>15610000</v>
      </c>
      <c r="X42" s="141">
        <v>989480000</v>
      </c>
      <c r="Y42" s="143">
        <v>72598052500</v>
      </c>
      <c r="Z42" s="141">
        <v>43951597500</v>
      </c>
      <c r="AA42" s="141">
        <v>1458986000</v>
      </c>
      <c r="AB42" s="141">
        <v>96555000</v>
      </c>
      <c r="AC42" s="141">
        <v>12535000</v>
      </c>
      <c r="AD42" s="141">
        <v>776022000</v>
      </c>
      <c r="AE42" s="143">
        <v>46295695500</v>
      </c>
    </row>
    <row r="43" spans="1:31" ht="11.5" x14ac:dyDescent="0.25">
      <c r="A43" s="61" t="s">
        <v>64</v>
      </c>
      <c r="B43" s="139">
        <v>4113</v>
      </c>
      <c r="C43" s="35">
        <v>495</v>
      </c>
      <c r="D43" s="35">
        <v>64</v>
      </c>
      <c r="E43" s="139">
        <v>2962</v>
      </c>
      <c r="F43" s="35">
        <v>106</v>
      </c>
      <c r="G43" s="117">
        <v>7740</v>
      </c>
      <c r="H43" s="35">
        <v>516</v>
      </c>
      <c r="I43" s="35">
        <v>20</v>
      </c>
      <c r="J43" s="35">
        <v>6</v>
      </c>
      <c r="K43" s="35">
        <v>226</v>
      </c>
      <c r="L43" s="35">
        <v>27</v>
      </c>
      <c r="M43" s="140">
        <v>795</v>
      </c>
      <c r="N43" s="141">
        <v>157586000</v>
      </c>
      <c r="O43" s="141">
        <v>26117450</v>
      </c>
      <c r="P43" s="141">
        <v>3953680</v>
      </c>
      <c r="Q43" s="141">
        <v>204386700</v>
      </c>
      <c r="R43" s="141">
        <v>8809170</v>
      </c>
      <c r="S43" s="142">
        <v>400853000</v>
      </c>
      <c r="T43" s="141">
        <v>3143569000</v>
      </c>
      <c r="U43" s="141">
        <v>455713000</v>
      </c>
      <c r="V43" s="141">
        <v>68020000</v>
      </c>
      <c r="W43" s="141">
        <v>4087734000</v>
      </c>
      <c r="X43" s="141">
        <v>173735000</v>
      </c>
      <c r="Y43" s="143">
        <v>7928771000</v>
      </c>
      <c r="Z43" s="141">
        <v>1756713000</v>
      </c>
      <c r="AA43" s="141">
        <v>213926000</v>
      </c>
      <c r="AB43" s="141">
        <v>39521000</v>
      </c>
      <c r="AC43" s="141">
        <v>2960957000</v>
      </c>
      <c r="AD43" s="141">
        <v>72454000</v>
      </c>
      <c r="AE43" s="143">
        <v>5043571000</v>
      </c>
    </row>
    <row r="44" spans="1:31" ht="11.5" x14ac:dyDescent="0.25">
      <c r="A44" s="61" t="s">
        <v>65</v>
      </c>
      <c r="B44" s="139">
        <v>43055</v>
      </c>
      <c r="C44" s="139">
        <v>2531</v>
      </c>
      <c r="D44" s="139">
        <v>1320</v>
      </c>
      <c r="E44" s="35">
        <v>0</v>
      </c>
      <c r="F44" s="35">
        <v>413</v>
      </c>
      <c r="G44" s="117">
        <v>47319</v>
      </c>
      <c r="H44" s="35">
        <v>621</v>
      </c>
      <c r="I44" s="35">
        <v>91</v>
      </c>
      <c r="J44" s="35">
        <v>50</v>
      </c>
      <c r="K44" s="35">
        <v>0</v>
      </c>
      <c r="L44" s="35">
        <v>16</v>
      </c>
      <c r="M44" s="140">
        <v>778</v>
      </c>
      <c r="N44" s="141">
        <v>1663629936</v>
      </c>
      <c r="O44" s="141">
        <v>289564152</v>
      </c>
      <c r="P44" s="141">
        <v>186250026</v>
      </c>
      <c r="Q44" s="141">
        <v>0</v>
      </c>
      <c r="R44" s="141">
        <v>65130340</v>
      </c>
      <c r="S44" s="142">
        <v>2204574454</v>
      </c>
      <c r="T44" s="141">
        <v>33241977511</v>
      </c>
      <c r="U44" s="141">
        <v>5290645002</v>
      </c>
      <c r="V44" s="141">
        <v>3333190501</v>
      </c>
      <c r="W44" s="141">
        <v>0</v>
      </c>
      <c r="X44" s="141">
        <v>1229666800</v>
      </c>
      <c r="Y44" s="143">
        <v>43095479814</v>
      </c>
      <c r="Z44" s="141">
        <v>18950721511</v>
      </c>
      <c r="AA44" s="141">
        <v>1978715802</v>
      </c>
      <c r="AB44" s="141">
        <v>2159059201</v>
      </c>
      <c r="AC44" s="141">
        <v>0</v>
      </c>
      <c r="AD44" s="141">
        <v>876647200</v>
      </c>
      <c r="AE44" s="143">
        <v>23965143714</v>
      </c>
    </row>
    <row r="45" spans="1:31" ht="11.5" x14ac:dyDescent="0.25">
      <c r="A45" s="61" t="s">
        <v>66</v>
      </c>
      <c r="B45" s="139">
        <v>47825</v>
      </c>
      <c r="C45" s="139">
        <v>2087</v>
      </c>
      <c r="D45" s="139">
        <v>2238</v>
      </c>
      <c r="E45" s="35">
        <v>1</v>
      </c>
      <c r="F45" s="35">
        <v>500</v>
      </c>
      <c r="G45" s="117">
        <v>52651</v>
      </c>
      <c r="H45" s="35">
        <v>835</v>
      </c>
      <c r="I45" s="35">
        <v>101</v>
      </c>
      <c r="J45" s="35">
        <v>99</v>
      </c>
      <c r="K45" s="35">
        <v>0</v>
      </c>
      <c r="L45" s="35">
        <v>49</v>
      </c>
      <c r="M45" s="118">
        <v>1084</v>
      </c>
      <c r="N45" s="141">
        <v>2130256675</v>
      </c>
      <c r="O45" s="141">
        <v>214799065</v>
      </c>
      <c r="P45" s="141">
        <v>168106875</v>
      </c>
      <c r="Q45" s="141">
        <v>55000</v>
      </c>
      <c r="R45" s="141">
        <v>69779250</v>
      </c>
      <c r="S45" s="142">
        <v>2582996865</v>
      </c>
      <c r="T45" s="141">
        <v>42531067500</v>
      </c>
      <c r="U45" s="141">
        <v>3573892015</v>
      </c>
      <c r="V45" s="141">
        <v>3043215500</v>
      </c>
      <c r="W45" s="141">
        <v>1100000</v>
      </c>
      <c r="X45" s="141">
        <v>1357709000</v>
      </c>
      <c r="Y45" s="143">
        <v>50506984015</v>
      </c>
      <c r="Z45" s="141">
        <v>27321845000</v>
      </c>
      <c r="AA45" s="141">
        <v>1447302015</v>
      </c>
      <c r="AB45" s="141">
        <v>1796621500</v>
      </c>
      <c r="AC45" s="141">
        <v>650000</v>
      </c>
      <c r="AD45" s="141">
        <v>1159005000</v>
      </c>
      <c r="AE45" s="143">
        <v>31725423515</v>
      </c>
    </row>
    <row r="46" spans="1:31" ht="11.5" x14ac:dyDescent="0.25">
      <c r="A46" s="61" t="s">
        <v>67</v>
      </c>
      <c r="B46" s="139">
        <v>122152</v>
      </c>
      <c r="C46" s="139">
        <v>19868</v>
      </c>
      <c r="D46" s="139">
        <v>1476</v>
      </c>
      <c r="E46" s="35">
        <v>0</v>
      </c>
      <c r="F46" s="139">
        <v>1003</v>
      </c>
      <c r="G46" s="117">
        <v>144499</v>
      </c>
      <c r="H46" s="35">
        <v>149</v>
      </c>
      <c r="I46" s="35">
        <v>80</v>
      </c>
      <c r="J46" s="35">
        <v>21</v>
      </c>
      <c r="K46" s="35">
        <v>0</v>
      </c>
      <c r="L46" s="35">
        <v>34</v>
      </c>
      <c r="M46" s="140">
        <v>284</v>
      </c>
      <c r="N46" s="141">
        <v>4062847730</v>
      </c>
      <c r="O46" s="141">
        <v>3789973715</v>
      </c>
      <c r="P46" s="141">
        <v>369070100</v>
      </c>
      <c r="Q46" s="141">
        <v>0</v>
      </c>
      <c r="R46" s="141">
        <v>579561380</v>
      </c>
      <c r="S46" s="142">
        <v>8801452925</v>
      </c>
      <c r="T46" s="141">
        <v>81222751600</v>
      </c>
      <c r="U46" s="141">
        <v>67036082400</v>
      </c>
      <c r="V46" s="141">
        <v>6448734000</v>
      </c>
      <c r="W46" s="141">
        <v>0</v>
      </c>
      <c r="X46" s="141">
        <v>10167202500</v>
      </c>
      <c r="Y46" s="143">
        <v>164874770500</v>
      </c>
      <c r="Z46" s="141">
        <v>23480683200</v>
      </c>
      <c r="AA46" s="141">
        <v>23139603112</v>
      </c>
      <c r="AB46" s="141">
        <v>3629077500</v>
      </c>
      <c r="AC46" s="141">
        <v>0</v>
      </c>
      <c r="AD46" s="141">
        <v>6416360100</v>
      </c>
      <c r="AE46" s="143">
        <v>56665723912</v>
      </c>
    </row>
    <row r="47" spans="1:31" ht="11.5" x14ac:dyDescent="0.25">
      <c r="A47" s="61" t="s">
        <v>68</v>
      </c>
      <c r="B47" s="139">
        <v>83487</v>
      </c>
      <c r="C47" s="139">
        <v>1555</v>
      </c>
      <c r="D47" s="139">
        <v>1761</v>
      </c>
      <c r="E47" s="139">
        <v>1128</v>
      </c>
      <c r="F47" s="139">
        <v>1140</v>
      </c>
      <c r="G47" s="117">
        <v>89071</v>
      </c>
      <c r="H47" s="139">
        <v>7649</v>
      </c>
      <c r="I47" s="35">
        <v>199</v>
      </c>
      <c r="J47" s="35">
        <v>912</v>
      </c>
      <c r="K47" s="35">
        <v>344</v>
      </c>
      <c r="L47" s="35">
        <v>52</v>
      </c>
      <c r="M47" s="118">
        <v>9156</v>
      </c>
      <c r="N47" s="141">
        <v>2974744100</v>
      </c>
      <c r="O47" s="141">
        <v>173225300</v>
      </c>
      <c r="P47" s="141">
        <v>359745075</v>
      </c>
      <c r="Q47" s="141">
        <v>305733500</v>
      </c>
      <c r="R47" s="141">
        <v>68937975</v>
      </c>
      <c r="S47" s="142">
        <v>3882385950</v>
      </c>
      <c r="T47" s="141">
        <v>59487315000</v>
      </c>
      <c r="U47" s="141">
        <v>2733437500</v>
      </c>
      <c r="V47" s="141">
        <v>6068552500</v>
      </c>
      <c r="W47" s="141">
        <v>6114670000</v>
      </c>
      <c r="X47" s="141">
        <v>1367727500</v>
      </c>
      <c r="Y47" s="143">
        <v>75771702500</v>
      </c>
      <c r="Z47" s="141">
        <v>34842972500</v>
      </c>
      <c r="AA47" s="141">
        <v>761805500</v>
      </c>
      <c r="AB47" s="141">
        <v>3508215000</v>
      </c>
      <c r="AC47" s="141">
        <v>5797530000</v>
      </c>
      <c r="AD47" s="141">
        <v>940562500</v>
      </c>
      <c r="AE47" s="143">
        <v>45851085500</v>
      </c>
    </row>
    <row r="48" spans="1:31" ht="11.5" x14ac:dyDescent="0.25">
      <c r="A48" s="61" t="s">
        <v>160</v>
      </c>
      <c r="B48" s="139">
        <v>81380</v>
      </c>
      <c r="C48" s="139">
        <v>3513</v>
      </c>
      <c r="D48" s="139">
        <v>2174</v>
      </c>
      <c r="E48" s="35">
        <v>0</v>
      </c>
      <c r="F48" s="35">
        <v>617</v>
      </c>
      <c r="G48" s="117">
        <v>87684</v>
      </c>
      <c r="H48" s="139">
        <v>2134</v>
      </c>
      <c r="I48" s="35">
        <v>95</v>
      </c>
      <c r="J48" s="35">
        <v>100</v>
      </c>
      <c r="K48" s="35">
        <v>0</v>
      </c>
      <c r="L48" s="35">
        <v>115</v>
      </c>
      <c r="M48" s="118">
        <v>2444</v>
      </c>
      <c r="N48" s="141">
        <v>3496045125</v>
      </c>
      <c r="O48" s="141">
        <v>248820476</v>
      </c>
      <c r="P48" s="141">
        <v>168596375</v>
      </c>
      <c r="Q48" s="141">
        <v>0</v>
      </c>
      <c r="R48" s="141">
        <v>104483650</v>
      </c>
      <c r="S48" s="142">
        <v>4017945626</v>
      </c>
      <c r="T48" s="141">
        <v>69910747500</v>
      </c>
      <c r="U48" s="141">
        <v>4574487501</v>
      </c>
      <c r="V48" s="141">
        <v>3145892500</v>
      </c>
      <c r="W48" s="141">
        <v>0</v>
      </c>
      <c r="X48" s="141">
        <v>2015880000</v>
      </c>
      <c r="Y48" s="143">
        <v>79647007501</v>
      </c>
      <c r="Z48" s="141">
        <v>43895690000</v>
      </c>
      <c r="AA48" s="141">
        <v>2783807501</v>
      </c>
      <c r="AB48" s="141">
        <v>2179547500</v>
      </c>
      <c r="AC48" s="141">
        <v>0</v>
      </c>
      <c r="AD48" s="141">
        <v>1775437500</v>
      </c>
      <c r="AE48" s="143">
        <v>50634482501</v>
      </c>
    </row>
    <row r="49" spans="1:31" ht="11.5" x14ac:dyDescent="0.25">
      <c r="A49" s="61" t="s">
        <v>69</v>
      </c>
      <c r="B49" s="139">
        <v>22604</v>
      </c>
      <c r="C49" s="139">
        <v>2885</v>
      </c>
      <c r="D49" s="35">
        <v>559</v>
      </c>
      <c r="E49" s="139">
        <v>3950</v>
      </c>
      <c r="F49" s="35">
        <v>362</v>
      </c>
      <c r="G49" s="117">
        <v>30360</v>
      </c>
      <c r="H49" s="139">
        <v>1266</v>
      </c>
      <c r="I49" s="35">
        <v>106</v>
      </c>
      <c r="J49" s="35">
        <v>85</v>
      </c>
      <c r="K49" s="35">
        <v>140</v>
      </c>
      <c r="L49" s="35">
        <v>29</v>
      </c>
      <c r="M49" s="118">
        <v>1626</v>
      </c>
      <c r="N49" s="141">
        <v>568506100</v>
      </c>
      <c r="O49" s="141">
        <v>151623440</v>
      </c>
      <c r="P49" s="141">
        <v>52199280</v>
      </c>
      <c r="Q49" s="141">
        <v>198915525</v>
      </c>
      <c r="R49" s="141">
        <v>22682610</v>
      </c>
      <c r="S49" s="142">
        <v>993926955</v>
      </c>
      <c r="T49" s="141">
        <v>11365376000</v>
      </c>
      <c r="U49" s="141">
        <v>2190837000</v>
      </c>
      <c r="V49" s="141">
        <v>689008000</v>
      </c>
      <c r="W49" s="141">
        <v>3977145500</v>
      </c>
      <c r="X49" s="141">
        <v>329370500</v>
      </c>
      <c r="Y49" s="143">
        <v>18551737000</v>
      </c>
      <c r="Z49" s="141">
        <v>4361817500</v>
      </c>
      <c r="AA49" s="141">
        <v>666739800</v>
      </c>
      <c r="AB49" s="141">
        <v>305677000</v>
      </c>
      <c r="AC49" s="141">
        <v>2716019000</v>
      </c>
      <c r="AD49" s="141">
        <v>129626800</v>
      </c>
      <c r="AE49" s="143">
        <v>8179880100</v>
      </c>
    </row>
    <row r="50" spans="1:31" ht="11.5" x14ac:dyDescent="0.25">
      <c r="A50" s="61" t="s">
        <v>70</v>
      </c>
      <c r="B50" s="139">
        <v>20966</v>
      </c>
      <c r="C50" s="35">
        <v>767</v>
      </c>
      <c r="D50" s="35">
        <v>496</v>
      </c>
      <c r="E50" s="139">
        <v>2676</v>
      </c>
      <c r="F50" s="35">
        <v>668</v>
      </c>
      <c r="G50" s="117">
        <v>25573</v>
      </c>
      <c r="H50" s="139">
        <v>2661</v>
      </c>
      <c r="I50" s="35">
        <v>58</v>
      </c>
      <c r="J50" s="35">
        <v>92</v>
      </c>
      <c r="K50" s="35">
        <v>954</v>
      </c>
      <c r="L50" s="35">
        <v>22</v>
      </c>
      <c r="M50" s="118">
        <v>3787</v>
      </c>
      <c r="N50" s="141">
        <v>711962500</v>
      </c>
      <c r="O50" s="141">
        <v>50483300</v>
      </c>
      <c r="P50" s="141">
        <v>20137885</v>
      </c>
      <c r="Q50" s="141">
        <v>258746650</v>
      </c>
      <c r="R50" s="141">
        <v>25239450</v>
      </c>
      <c r="S50" s="142">
        <v>1066569785</v>
      </c>
      <c r="T50" s="141">
        <v>14239250000</v>
      </c>
      <c r="U50" s="141">
        <v>886249000</v>
      </c>
      <c r="V50" s="141">
        <v>357045400</v>
      </c>
      <c r="W50" s="141">
        <v>5174933000</v>
      </c>
      <c r="X50" s="141">
        <v>453683000</v>
      </c>
      <c r="Y50" s="143">
        <v>21111160400</v>
      </c>
      <c r="Z50" s="141">
        <v>8005458900</v>
      </c>
      <c r="AA50" s="141">
        <v>470315500</v>
      </c>
      <c r="AB50" s="141">
        <v>241300300</v>
      </c>
      <c r="AC50" s="141">
        <v>4344850500</v>
      </c>
      <c r="AD50" s="141">
        <v>238006500</v>
      </c>
      <c r="AE50" s="143">
        <v>13299931700</v>
      </c>
    </row>
    <row r="51" spans="1:31" ht="11.5" x14ac:dyDescent="0.25">
      <c r="A51" s="61" t="s">
        <v>71</v>
      </c>
      <c r="B51" s="139">
        <v>11722</v>
      </c>
      <c r="C51" s="139">
        <v>1159</v>
      </c>
      <c r="D51" s="35">
        <v>341</v>
      </c>
      <c r="E51" s="139">
        <v>4916</v>
      </c>
      <c r="F51" s="35">
        <v>369</v>
      </c>
      <c r="G51" s="117">
        <v>18507</v>
      </c>
      <c r="H51" s="35">
        <v>996</v>
      </c>
      <c r="I51" s="35">
        <v>52</v>
      </c>
      <c r="J51" s="35">
        <v>35</v>
      </c>
      <c r="K51" s="35">
        <v>146</v>
      </c>
      <c r="L51" s="35">
        <v>87</v>
      </c>
      <c r="M51" s="118">
        <v>1316</v>
      </c>
      <c r="N51" s="141">
        <v>350225420</v>
      </c>
      <c r="O51" s="141">
        <v>62489930</v>
      </c>
      <c r="P51" s="141">
        <v>36210310</v>
      </c>
      <c r="Q51" s="141">
        <v>278779095</v>
      </c>
      <c r="R51" s="141">
        <v>13848480</v>
      </c>
      <c r="S51" s="142">
        <v>741553235</v>
      </c>
      <c r="T51" s="141">
        <v>7001869000</v>
      </c>
      <c r="U51" s="141">
        <v>971759000</v>
      </c>
      <c r="V51" s="141">
        <v>493243000</v>
      </c>
      <c r="W51" s="141">
        <v>5521541900</v>
      </c>
      <c r="X51" s="141">
        <v>267519800</v>
      </c>
      <c r="Y51" s="143">
        <v>14255932700</v>
      </c>
      <c r="Z51" s="141">
        <v>3463089000</v>
      </c>
      <c r="AA51" s="141">
        <v>376754900</v>
      </c>
      <c r="AB51" s="141">
        <v>188684000</v>
      </c>
      <c r="AC51" s="141">
        <v>3988240400</v>
      </c>
      <c r="AD51" s="141">
        <v>111492800</v>
      </c>
      <c r="AE51" s="143">
        <v>8128261100</v>
      </c>
    </row>
    <row r="52" spans="1:31" ht="11.5" x14ac:dyDescent="0.25">
      <c r="A52" s="61" t="s">
        <v>72</v>
      </c>
      <c r="B52" s="139">
        <v>76626</v>
      </c>
      <c r="C52" s="139">
        <v>5245</v>
      </c>
      <c r="D52" s="139">
        <v>2658</v>
      </c>
      <c r="E52" s="35">
        <v>0</v>
      </c>
      <c r="F52" s="35">
        <v>810</v>
      </c>
      <c r="G52" s="117">
        <v>85339</v>
      </c>
      <c r="H52" s="139">
        <v>2380</v>
      </c>
      <c r="I52" s="35">
        <v>25</v>
      </c>
      <c r="J52" s="35">
        <v>33</v>
      </c>
      <c r="K52" s="35">
        <v>0</v>
      </c>
      <c r="L52" s="35">
        <v>28</v>
      </c>
      <c r="M52" s="118">
        <v>2466</v>
      </c>
      <c r="N52" s="141">
        <v>4726989300</v>
      </c>
      <c r="O52" s="141">
        <v>474633552</v>
      </c>
      <c r="P52" s="141">
        <v>379345100</v>
      </c>
      <c r="Q52" s="141">
        <v>0</v>
      </c>
      <c r="R52" s="141">
        <v>232127150</v>
      </c>
      <c r="S52" s="142">
        <v>5813095102</v>
      </c>
      <c r="T52" s="141">
        <v>94533738000</v>
      </c>
      <c r="U52" s="141">
        <v>7714717002</v>
      </c>
      <c r="V52" s="141">
        <v>6927261000</v>
      </c>
      <c r="W52" s="141">
        <v>0</v>
      </c>
      <c r="X52" s="141">
        <v>4478124000</v>
      </c>
      <c r="Y52" s="143">
        <v>113653840002</v>
      </c>
      <c r="Z52" s="141">
        <v>68605000500</v>
      </c>
      <c r="AA52" s="141">
        <v>4307447502</v>
      </c>
      <c r="AB52" s="141">
        <v>4634481000</v>
      </c>
      <c r="AC52" s="141">
        <v>0</v>
      </c>
      <c r="AD52" s="141">
        <v>3722453000</v>
      </c>
      <c r="AE52" s="143">
        <v>81269382002</v>
      </c>
    </row>
    <row r="53" spans="1:31" ht="11.5" x14ac:dyDescent="0.25">
      <c r="A53" s="61" t="s">
        <v>73</v>
      </c>
      <c r="B53" s="139">
        <v>57813</v>
      </c>
      <c r="C53" s="139">
        <v>3428</v>
      </c>
      <c r="D53" s="35">
        <v>637</v>
      </c>
      <c r="E53" s="35">
        <v>3</v>
      </c>
      <c r="F53" s="35">
        <v>958</v>
      </c>
      <c r="G53" s="117">
        <v>62839</v>
      </c>
      <c r="H53" s="35">
        <v>556</v>
      </c>
      <c r="I53" s="35">
        <v>33</v>
      </c>
      <c r="J53" s="35">
        <v>3</v>
      </c>
      <c r="K53" s="35">
        <v>0</v>
      </c>
      <c r="L53" s="35">
        <v>7</v>
      </c>
      <c r="M53" s="140">
        <v>599</v>
      </c>
      <c r="N53" s="141">
        <v>3066515600</v>
      </c>
      <c r="O53" s="141">
        <v>262618100</v>
      </c>
      <c r="P53" s="141">
        <v>46736025</v>
      </c>
      <c r="Q53" s="141">
        <v>726750</v>
      </c>
      <c r="R53" s="141">
        <v>137072175</v>
      </c>
      <c r="S53" s="142">
        <v>3513668650</v>
      </c>
      <c r="T53" s="141">
        <v>61308650000</v>
      </c>
      <c r="U53" s="141">
        <v>4684385000</v>
      </c>
      <c r="V53" s="141">
        <v>925612500</v>
      </c>
      <c r="W53" s="141">
        <v>14535000</v>
      </c>
      <c r="X53" s="141">
        <v>2662656500</v>
      </c>
      <c r="Y53" s="143">
        <v>69595839000</v>
      </c>
      <c r="Z53" s="141">
        <v>39603307500</v>
      </c>
      <c r="AA53" s="141">
        <v>2932177500</v>
      </c>
      <c r="AB53" s="141">
        <v>544969500</v>
      </c>
      <c r="AC53" s="141">
        <v>13300000</v>
      </c>
      <c r="AD53" s="141">
        <v>1842364000</v>
      </c>
      <c r="AE53" s="143">
        <v>44936118500</v>
      </c>
    </row>
    <row r="54" spans="1:31" ht="11.5" x14ac:dyDescent="0.25">
      <c r="A54" s="61" t="s">
        <v>74</v>
      </c>
      <c r="B54" s="139">
        <v>13509</v>
      </c>
      <c r="C54" s="35">
        <v>660</v>
      </c>
      <c r="D54" s="35">
        <v>220</v>
      </c>
      <c r="E54" s="139">
        <v>3035</v>
      </c>
      <c r="F54" s="35">
        <v>338</v>
      </c>
      <c r="G54" s="117">
        <v>17762</v>
      </c>
      <c r="H54" s="139">
        <v>1085</v>
      </c>
      <c r="I54" s="35">
        <v>33</v>
      </c>
      <c r="J54" s="35">
        <v>32</v>
      </c>
      <c r="K54" s="139">
        <v>1014</v>
      </c>
      <c r="L54" s="35">
        <v>37</v>
      </c>
      <c r="M54" s="118">
        <v>2201</v>
      </c>
      <c r="N54" s="141">
        <v>465450200</v>
      </c>
      <c r="O54" s="141">
        <v>44200325</v>
      </c>
      <c r="P54" s="141">
        <v>13630050</v>
      </c>
      <c r="Q54" s="141">
        <v>237262850</v>
      </c>
      <c r="R54" s="141">
        <v>65865350</v>
      </c>
      <c r="S54" s="142">
        <v>826408775</v>
      </c>
      <c r="T54" s="141">
        <v>9306985000</v>
      </c>
      <c r="U54" s="141">
        <v>680082500</v>
      </c>
      <c r="V54" s="141">
        <v>251760000</v>
      </c>
      <c r="W54" s="141">
        <v>4745257000</v>
      </c>
      <c r="X54" s="141">
        <v>998368000</v>
      </c>
      <c r="Y54" s="143">
        <v>15982452500</v>
      </c>
      <c r="Z54" s="141">
        <v>5122022000</v>
      </c>
      <c r="AA54" s="141">
        <v>340711100</v>
      </c>
      <c r="AB54" s="141">
        <v>164915000</v>
      </c>
      <c r="AC54" s="141">
        <v>3792090000</v>
      </c>
      <c r="AD54" s="141">
        <v>162944000</v>
      </c>
      <c r="AE54" s="143">
        <v>9582682100</v>
      </c>
    </row>
    <row r="55" spans="1:31" ht="11.5" x14ac:dyDescent="0.25">
      <c r="A55" s="61" t="s">
        <v>75</v>
      </c>
      <c r="B55" s="139">
        <v>91307</v>
      </c>
      <c r="C55" s="139">
        <v>3054</v>
      </c>
      <c r="D55" s="139">
        <v>2870</v>
      </c>
      <c r="E55" s="139">
        <v>5382</v>
      </c>
      <c r="F55" s="139">
        <v>1061</v>
      </c>
      <c r="G55" s="117">
        <v>103674</v>
      </c>
      <c r="H55" s="139">
        <v>3707</v>
      </c>
      <c r="I55" s="35">
        <v>86</v>
      </c>
      <c r="J55" s="35">
        <v>104</v>
      </c>
      <c r="K55" s="35">
        <v>92</v>
      </c>
      <c r="L55" s="35">
        <v>270</v>
      </c>
      <c r="M55" s="118">
        <v>4259</v>
      </c>
      <c r="N55" s="141">
        <v>5653962360</v>
      </c>
      <c r="O55" s="141">
        <v>289052400</v>
      </c>
      <c r="P55" s="141">
        <v>154436450</v>
      </c>
      <c r="Q55" s="141">
        <v>723461150</v>
      </c>
      <c r="R55" s="141">
        <v>120128460</v>
      </c>
      <c r="S55" s="142">
        <v>6941040820</v>
      </c>
      <c r="T55" s="141">
        <v>113079247200</v>
      </c>
      <c r="U55" s="141">
        <v>4915634000</v>
      </c>
      <c r="V55" s="141">
        <v>3006561000</v>
      </c>
      <c r="W55" s="141">
        <v>14469223000</v>
      </c>
      <c r="X55" s="141">
        <v>2324500200</v>
      </c>
      <c r="Y55" s="143">
        <v>137795165400</v>
      </c>
      <c r="Z55" s="141">
        <v>70190379400</v>
      </c>
      <c r="AA55" s="141">
        <v>2266157300</v>
      </c>
      <c r="AB55" s="141">
        <v>1632567400</v>
      </c>
      <c r="AC55" s="141">
        <v>9025805300</v>
      </c>
      <c r="AD55" s="141">
        <v>1898221500</v>
      </c>
      <c r="AE55" s="143">
        <v>85013130900</v>
      </c>
    </row>
    <row r="56" spans="1:31" ht="11.5" x14ac:dyDescent="0.25">
      <c r="A56" s="61" t="s">
        <v>76</v>
      </c>
      <c r="B56" s="139">
        <v>9997</v>
      </c>
      <c r="C56" s="35">
        <v>586</v>
      </c>
      <c r="D56" s="35">
        <v>136</v>
      </c>
      <c r="E56" s="35">
        <v>802</v>
      </c>
      <c r="F56" s="35">
        <v>164</v>
      </c>
      <c r="G56" s="117">
        <v>11685</v>
      </c>
      <c r="H56" s="139">
        <v>1163</v>
      </c>
      <c r="I56" s="35">
        <v>13</v>
      </c>
      <c r="J56" s="35">
        <v>14</v>
      </c>
      <c r="K56" s="35">
        <v>29</v>
      </c>
      <c r="L56" s="35">
        <v>20</v>
      </c>
      <c r="M56" s="118">
        <v>1239</v>
      </c>
      <c r="N56" s="141">
        <v>359279530</v>
      </c>
      <c r="O56" s="141">
        <v>27483570</v>
      </c>
      <c r="P56" s="141">
        <v>16220320</v>
      </c>
      <c r="Q56" s="141">
        <v>65342500</v>
      </c>
      <c r="R56" s="141">
        <v>8337300</v>
      </c>
      <c r="S56" s="142">
        <v>476663220</v>
      </c>
      <c r="T56" s="141">
        <v>7185390000</v>
      </c>
      <c r="U56" s="141">
        <v>431922000</v>
      </c>
      <c r="V56" s="141">
        <v>194219000</v>
      </c>
      <c r="W56" s="141">
        <v>1306850000</v>
      </c>
      <c r="X56" s="141">
        <v>166277000</v>
      </c>
      <c r="Y56" s="143">
        <v>9284658000</v>
      </c>
      <c r="Z56" s="141">
        <v>3836428000</v>
      </c>
      <c r="AA56" s="141">
        <v>214425000</v>
      </c>
      <c r="AB56" s="141">
        <v>57198000</v>
      </c>
      <c r="AC56" s="141">
        <v>1084120000</v>
      </c>
      <c r="AD56" s="141">
        <v>68570000</v>
      </c>
      <c r="AE56" s="143">
        <v>5260741000</v>
      </c>
    </row>
    <row r="57" spans="1:31" ht="11.5" x14ac:dyDescent="0.25">
      <c r="A57" s="61" t="s">
        <v>77</v>
      </c>
      <c r="B57" s="139">
        <v>6612</v>
      </c>
      <c r="C57" s="35">
        <v>205</v>
      </c>
      <c r="D57" s="35">
        <v>127</v>
      </c>
      <c r="E57" s="139">
        <v>4960</v>
      </c>
      <c r="F57" s="35">
        <v>337</v>
      </c>
      <c r="G57" s="117">
        <v>12241</v>
      </c>
      <c r="H57" s="35">
        <v>728</v>
      </c>
      <c r="I57" s="35">
        <v>7</v>
      </c>
      <c r="J57" s="35">
        <v>22</v>
      </c>
      <c r="K57" s="35">
        <v>24</v>
      </c>
      <c r="L57" s="35">
        <v>41</v>
      </c>
      <c r="M57" s="140">
        <v>822</v>
      </c>
      <c r="N57" s="141">
        <v>245753100</v>
      </c>
      <c r="O57" s="141">
        <v>9873600</v>
      </c>
      <c r="P57" s="141">
        <v>18621500</v>
      </c>
      <c r="Q57" s="141">
        <v>397926300</v>
      </c>
      <c r="R57" s="141">
        <v>197426050</v>
      </c>
      <c r="S57" s="142">
        <v>869600550</v>
      </c>
      <c r="T57" s="141">
        <v>4914368000</v>
      </c>
      <c r="U57" s="141">
        <v>162413000</v>
      </c>
      <c r="V57" s="141">
        <v>232844000</v>
      </c>
      <c r="W57" s="141">
        <v>7956202000</v>
      </c>
      <c r="X57" s="141">
        <v>2556549000</v>
      </c>
      <c r="Y57" s="143">
        <v>15822376000</v>
      </c>
      <c r="Z57" s="141">
        <v>2618329000</v>
      </c>
      <c r="AA57" s="141">
        <v>75717000</v>
      </c>
      <c r="AB57" s="141">
        <v>37923000</v>
      </c>
      <c r="AC57" s="141">
        <v>6826368000</v>
      </c>
      <c r="AD57" s="141">
        <v>240568000</v>
      </c>
      <c r="AE57" s="143">
        <v>9798905000</v>
      </c>
    </row>
    <row r="58" spans="1:31" ht="11.5" x14ac:dyDescent="0.25">
      <c r="A58" s="61" t="s">
        <v>78</v>
      </c>
      <c r="B58" s="139">
        <v>5391</v>
      </c>
      <c r="C58" s="35">
        <v>385</v>
      </c>
      <c r="D58" s="35">
        <v>68</v>
      </c>
      <c r="E58" s="139">
        <v>3467</v>
      </c>
      <c r="F58" s="35">
        <v>216</v>
      </c>
      <c r="G58" s="117">
        <v>9527</v>
      </c>
      <c r="H58" s="35">
        <v>709</v>
      </c>
      <c r="I58" s="35">
        <v>41</v>
      </c>
      <c r="J58" s="35">
        <v>8</v>
      </c>
      <c r="K58" s="35">
        <v>258</v>
      </c>
      <c r="L58" s="35">
        <v>29</v>
      </c>
      <c r="M58" s="118">
        <v>1045</v>
      </c>
      <c r="N58" s="141">
        <v>187874010</v>
      </c>
      <c r="O58" s="141">
        <v>23681860</v>
      </c>
      <c r="P58" s="141">
        <v>2648770</v>
      </c>
      <c r="Q58" s="141">
        <v>238459200</v>
      </c>
      <c r="R58" s="141">
        <v>94165270</v>
      </c>
      <c r="S58" s="142">
        <v>546829110</v>
      </c>
      <c r="T58" s="141">
        <v>3757030000</v>
      </c>
      <c r="U58" s="141">
        <v>358441000</v>
      </c>
      <c r="V58" s="141">
        <v>44486000</v>
      </c>
      <c r="W58" s="141">
        <v>4769184000</v>
      </c>
      <c r="X58" s="141">
        <v>1835315800</v>
      </c>
      <c r="Y58" s="143">
        <v>10764456800</v>
      </c>
      <c r="Z58" s="141">
        <v>1963333500</v>
      </c>
      <c r="AA58" s="141">
        <v>131859800</v>
      </c>
      <c r="AB58" s="141">
        <v>21995000</v>
      </c>
      <c r="AC58" s="141">
        <v>3493228000</v>
      </c>
      <c r="AD58" s="141">
        <v>166238800</v>
      </c>
      <c r="AE58" s="143">
        <v>5776655100</v>
      </c>
    </row>
    <row r="59" spans="1:31" ht="11.5" x14ac:dyDescent="0.25">
      <c r="A59" s="61" t="s">
        <v>79</v>
      </c>
      <c r="B59" s="139">
        <v>18994</v>
      </c>
      <c r="C59" s="35">
        <v>587</v>
      </c>
      <c r="D59" s="35">
        <v>405</v>
      </c>
      <c r="E59" s="139">
        <v>3664</v>
      </c>
      <c r="F59" s="35">
        <v>462</v>
      </c>
      <c r="G59" s="117">
        <v>24112</v>
      </c>
      <c r="H59" s="35">
        <v>468</v>
      </c>
      <c r="I59" s="35">
        <v>9</v>
      </c>
      <c r="J59" s="35">
        <v>9</v>
      </c>
      <c r="K59" s="35">
        <v>202</v>
      </c>
      <c r="L59" s="35">
        <v>90</v>
      </c>
      <c r="M59" s="140">
        <v>778</v>
      </c>
      <c r="N59" s="141">
        <v>1086014750</v>
      </c>
      <c r="O59" s="141">
        <v>43385075</v>
      </c>
      <c r="P59" s="141">
        <v>21776325</v>
      </c>
      <c r="Q59" s="141">
        <v>297805625</v>
      </c>
      <c r="R59" s="141">
        <v>30523200</v>
      </c>
      <c r="S59" s="142">
        <v>1479504975</v>
      </c>
      <c r="T59" s="141">
        <v>21718720000</v>
      </c>
      <c r="U59" s="141">
        <v>744388500</v>
      </c>
      <c r="V59" s="141">
        <v>408953500</v>
      </c>
      <c r="W59" s="141">
        <v>5950962500</v>
      </c>
      <c r="X59" s="141">
        <v>597743500</v>
      </c>
      <c r="Y59" s="143">
        <v>29420768000</v>
      </c>
      <c r="Z59" s="141">
        <v>13686868000</v>
      </c>
      <c r="AA59" s="141">
        <v>320887000</v>
      </c>
      <c r="AB59" s="141">
        <v>184112700</v>
      </c>
      <c r="AC59" s="141">
        <v>4269975000</v>
      </c>
      <c r="AD59" s="141">
        <v>525601500</v>
      </c>
      <c r="AE59" s="143">
        <v>18987444200</v>
      </c>
    </row>
    <row r="60" spans="1:31" ht="11.5" x14ac:dyDescent="0.25">
      <c r="A60" s="61" t="s">
        <v>80</v>
      </c>
      <c r="B60" s="139">
        <v>5088</v>
      </c>
      <c r="C60" s="35">
        <v>358</v>
      </c>
      <c r="D60" s="35">
        <v>322</v>
      </c>
      <c r="E60" s="139">
        <v>3035</v>
      </c>
      <c r="F60" s="35">
        <v>182</v>
      </c>
      <c r="G60" s="117">
        <v>8985</v>
      </c>
      <c r="H60" s="35">
        <v>391</v>
      </c>
      <c r="I60" s="35">
        <v>16</v>
      </c>
      <c r="J60" s="35">
        <v>20</v>
      </c>
      <c r="K60" s="35">
        <v>393</v>
      </c>
      <c r="L60" s="35">
        <v>34</v>
      </c>
      <c r="M60" s="140">
        <v>854</v>
      </c>
      <c r="N60" s="141">
        <v>94417150</v>
      </c>
      <c r="O60" s="141">
        <v>13379900</v>
      </c>
      <c r="P60" s="141">
        <v>12329500</v>
      </c>
      <c r="Q60" s="141">
        <v>205379250</v>
      </c>
      <c r="R60" s="141">
        <v>33571950</v>
      </c>
      <c r="S60" s="142">
        <v>359077750</v>
      </c>
      <c r="T60" s="141">
        <v>1882548000</v>
      </c>
      <c r="U60" s="141">
        <v>158690000</v>
      </c>
      <c r="V60" s="141">
        <v>151563000</v>
      </c>
      <c r="W60" s="141">
        <v>4103664000</v>
      </c>
      <c r="X60" s="141">
        <v>426543000</v>
      </c>
      <c r="Y60" s="143">
        <v>6723008000</v>
      </c>
      <c r="Z60" s="141">
        <v>916259000</v>
      </c>
      <c r="AA60" s="141">
        <v>43001000</v>
      </c>
      <c r="AB60" s="141">
        <v>57220000</v>
      </c>
      <c r="AC60" s="141">
        <v>3774139000</v>
      </c>
      <c r="AD60" s="141">
        <v>61726000</v>
      </c>
      <c r="AE60" s="143">
        <v>4852345000</v>
      </c>
    </row>
    <row r="61" spans="1:31" ht="11.5" x14ac:dyDescent="0.25">
      <c r="A61" s="61" t="s">
        <v>81</v>
      </c>
      <c r="B61" s="139">
        <v>71056</v>
      </c>
      <c r="C61" s="139">
        <v>6828</v>
      </c>
      <c r="D61" s="35">
        <v>907</v>
      </c>
      <c r="E61" s="35">
        <v>0</v>
      </c>
      <c r="F61" s="35">
        <v>296</v>
      </c>
      <c r="G61" s="117">
        <v>79087</v>
      </c>
      <c r="H61" s="35">
        <v>135</v>
      </c>
      <c r="I61" s="35">
        <v>51</v>
      </c>
      <c r="J61" s="35">
        <v>22</v>
      </c>
      <c r="K61" s="35">
        <v>0</v>
      </c>
      <c r="L61" s="35">
        <v>19</v>
      </c>
      <c r="M61" s="140">
        <v>227</v>
      </c>
      <c r="N61" s="141">
        <v>3280008775</v>
      </c>
      <c r="O61" s="141">
        <v>562978825</v>
      </c>
      <c r="P61" s="141">
        <v>135550025</v>
      </c>
      <c r="Q61" s="141">
        <v>0</v>
      </c>
      <c r="R61" s="141">
        <v>85562500</v>
      </c>
      <c r="S61" s="142">
        <v>4064100125</v>
      </c>
      <c r="T61" s="141">
        <v>65566270500</v>
      </c>
      <c r="U61" s="141">
        <v>9201640500</v>
      </c>
      <c r="V61" s="141">
        <v>2300832500</v>
      </c>
      <c r="W61" s="141">
        <v>0</v>
      </c>
      <c r="X61" s="141">
        <v>1612910000</v>
      </c>
      <c r="Y61" s="143">
        <v>78681653500</v>
      </c>
      <c r="Z61" s="141">
        <v>33729486100</v>
      </c>
      <c r="AA61" s="141">
        <v>5678727500</v>
      </c>
      <c r="AB61" s="141">
        <v>1673841900</v>
      </c>
      <c r="AC61" s="141">
        <v>0</v>
      </c>
      <c r="AD61" s="141">
        <v>1383330000</v>
      </c>
      <c r="AE61" s="143">
        <v>42465385500</v>
      </c>
    </row>
    <row r="62" spans="1:31" ht="11.5" x14ac:dyDescent="0.25">
      <c r="A62" s="61" t="s">
        <v>82</v>
      </c>
      <c r="B62" s="139">
        <v>2208</v>
      </c>
      <c r="C62" s="35">
        <v>159</v>
      </c>
      <c r="D62" s="35">
        <v>58</v>
      </c>
      <c r="E62" s="139">
        <v>3011</v>
      </c>
      <c r="F62" s="35">
        <v>130</v>
      </c>
      <c r="G62" s="117">
        <v>5566</v>
      </c>
      <c r="H62" s="35">
        <v>325</v>
      </c>
      <c r="I62" s="35">
        <v>2</v>
      </c>
      <c r="J62" s="35">
        <v>23</v>
      </c>
      <c r="K62" s="35">
        <v>594</v>
      </c>
      <c r="L62" s="35">
        <v>17</v>
      </c>
      <c r="M62" s="140">
        <v>961</v>
      </c>
      <c r="N62" s="141">
        <v>52067600</v>
      </c>
      <c r="O62" s="141">
        <v>6543850</v>
      </c>
      <c r="P62" s="141">
        <v>13228050</v>
      </c>
      <c r="Q62" s="141">
        <v>178714200</v>
      </c>
      <c r="R62" s="141">
        <v>15226000</v>
      </c>
      <c r="S62" s="142">
        <v>265779700</v>
      </c>
      <c r="T62" s="141">
        <v>1040998000</v>
      </c>
      <c r="U62" s="141">
        <v>99648000</v>
      </c>
      <c r="V62" s="141">
        <v>173017000</v>
      </c>
      <c r="W62" s="141">
        <v>3574284000</v>
      </c>
      <c r="X62" s="141">
        <v>209471000</v>
      </c>
      <c r="Y62" s="143">
        <v>5097418000</v>
      </c>
      <c r="Z62" s="141">
        <v>489554000</v>
      </c>
      <c r="AA62" s="141">
        <v>20225000</v>
      </c>
      <c r="AB62" s="141">
        <v>20598000</v>
      </c>
      <c r="AC62" s="141">
        <v>2976980000</v>
      </c>
      <c r="AD62" s="141">
        <v>37942000</v>
      </c>
      <c r="AE62" s="143">
        <v>3545299000</v>
      </c>
    </row>
    <row r="63" spans="1:31" ht="11.5" x14ac:dyDescent="0.25">
      <c r="A63" s="61" t="s">
        <v>83</v>
      </c>
      <c r="B63" s="139">
        <v>2857</v>
      </c>
      <c r="C63" s="35">
        <v>214</v>
      </c>
      <c r="D63" s="35">
        <v>0</v>
      </c>
      <c r="E63" s="35">
        <v>0</v>
      </c>
      <c r="F63" s="35">
        <v>39</v>
      </c>
      <c r="G63" s="117">
        <v>3110</v>
      </c>
      <c r="H63" s="35">
        <v>77</v>
      </c>
      <c r="I63" s="35">
        <v>2</v>
      </c>
      <c r="J63" s="35">
        <v>0</v>
      </c>
      <c r="K63" s="35">
        <v>0</v>
      </c>
      <c r="L63" s="35">
        <v>1</v>
      </c>
      <c r="M63" s="140">
        <v>80</v>
      </c>
      <c r="N63" s="141">
        <v>211564050</v>
      </c>
      <c r="O63" s="141">
        <v>13121925</v>
      </c>
      <c r="P63" s="141">
        <v>0</v>
      </c>
      <c r="Q63" s="141">
        <v>0</v>
      </c>
      <c r="R63" s="141">
        <v>3071750</v>
      </c>
      <c r="S63" s="142">
        <v>227757725</v>
      </c>
      <c r="T63" s="141">
        <v>4230765000</v>
      </c>
      <c r="U63" s="141">
        <v>226595000</v>
      </c>
      <c r="V63" s="141">
        <v>0</v>
      </c>
      <c r="W63" s="141">
        <v>0</v>
      </c>
      <c r="X63" s="141">
        <v>61435000</v>
      </c>
      <c r="Y63" s="143">
        <v>4518795000</v>
      </c>
      <c r="Z63" s="141">
        <v>2840135000</v>
      </c>
      <c r="AA63" s="141">
        <v>102598000</v>
      </c>
      <c r="AB63" s="141">
        <v>0</v>
      </c>
      <c r="AC63" s="141">
        <v>0</v>
      </c>
      <c r="AD63" s="141">
        <v>46975000</v>
      </c>
      <c r="AE63" s="143">
        <v>2989708000</v>
      </c>
    </row>
    <row r="64" spans="1:31" ht="11.5" x14ac:dyDescent="0.25">
      <c r="A64" s="61" t="s">
        <v>84</v>
      </c>
      <c r="B64" s="139">
        <v>15201</v>
      </c>
      <c r="C64" s="35">
        <v>650</v>
      </c>
      <c r="D64" s="35">
        <v>396</v>
      </c>
      <c r="E64" s="139">
        <v>3195</v>
      </c>
      <c r="F64" s="35">
        <v>307</v>
      </c>
      <c r="G64" s="117">
        <v>19749</v>
      </c>
      <c r="H64" s="139">
        <v>1066</v>
      </c>
      <c r="I64" s="35">
        <v>24</v>
      </c>
      <c r="J64" s="35">
        <v>25</v>
      </c>
      <c r="K64" s="35">
        <v>27</v>
      </c>
      <c r="L64" s="35">
        <v>27</v>
      </c>
      <c r="M64" s="118">
        <v>1169</v>
      </c>
      <c r="N64" s="141">
        <v>495768400</v>
      </c>
      <c r="O64" s="141">
        <v>28483050</v>
      </c>
      <c r="P64" s="141">
        <v>41744151</v>
      </c>
      <c r="Q64" s="141">
        <v>319390350</v>
      </c>
      <c r="R64" s="141">
        <v>12931850</v>
      </c>
      <c r="S64" s="142">
        <v>898317801</v>
      </c>
      <c r="T64" s="141">
        <v>9914215000</v>
      </c>
      <c r="U64" s="141">
        <v>452900000</v>
      </c>
      <c r="V64" s="141">
        <v>501377001</v>
      </c>
      <c r="W64" s="141">
        <v>6387807000</v>
      </c>
      <c r="X64" s="141">
        <v>211722000</v>
      </c>
      <c r="Y64" s="143">
        <v>17468021001</v>
      </c>
      <c r="Z64" s="141">
        <v>4826528000</v>
      </c>
      <c r="AA64" s="141">
        <v>167183000</v>
      </c>
      <c r="AB64" s="141">
        <v>149948001</v>
      </c>
      <c r="AC64" s="141">
        <v>5354844000</v>
      </c>
      <c r="AD64" s="141">
        <v>119566000</v>
      </c>
      <c r="AE64" s="143">
        <v>10618069001</v>
      </c>
    </row>
    <row r="65" spans="1:31" ht="11.5" x14ac:dyDescent="0.25">
      <c r="A65" s="61" t="s">
        <v>85</v>
      </c>
      <c r="B65" s="139">
        <v>6668</v>
      </c>
      <c r="C65" s="35">
        <v>557</v>
      </c>
      <c r="D65" s="35">
        <v>238</v>
      </c>
      <c r="E65" s="139">
        <v>3210</v>
      </c>
      <c r="F65" s="35">
        <v>179</v>
      </c>
      <c r="G65" s="117">
        <v>10852</v>
      </c>
      <c r="H65" s="35">
        <v>511</v>
      </c>
      <c r="I65" s="35">
        <v>29</v>
      </c>
      <c r="J65" s="35">
        <v>21</v>
      </c>
      <c r="K65" s="35">
        <v>99</v>
      </c>
      <c r="L65" s="35">
        <v>27</v>
      </c>
      <c r="M65" s="140">
        <v>687</v>
      </c>
      <c r="N65" s="141">
        <v>136835800</v>
      </c>
      <c r="O65" s="141">
        <v>20991850</v>
      </c>
      <c r="P65" s="141">
        <v>8865050</v>
      </c>
      <c r="Q65" s="141">
        <v>272725150</v>
      </c>
      <c r="R65" s="141">
        <v>12945350</v>
      </c>
      <c r="S65" s="142">
        <v>452363200</v>
      </c>
      <c r="T65" s="141">
        <v>2735008000</v>
      </c>
      <c r="U65" s="141">
        <v>292280000</v>
      </c>
      <c r="V65" s="141">
        <v>124289000</v>
      </c>
      <c r="W65" s="141">
        <v>5454503000</v>
      </c>
      <c r="X65" s="141">
        <v>201243000</v>
      </c>
      <c r="Y65" s="143">
        <v>8807323000</v>
      </c>
      <c r="Z65" s="141">
        <v>1208297000</v>
      </c>
      <c r="AA65" s="141">
        <v>74349000</v>
      </c>
      <c r="AB65" s="141">
        <v>50039000</v>
      </c>
      <c r="AC65" s="141">
        <v>4895625000</v>
      </c>
      <c r="AD65" s="141">
        <v>44631000</v>
      </c>
      <c r="AE65" s="143">
        <v>6272941000</v>
      </c>
    </row>
    <row r="66" spans="1:31" ht="11.5" x14ac:dyDescent="0.25">
      <c r="A66" s="61" t="s">
        <v>86</v>
      </c>
      <c r="B66" s="139">
        <v>61889</v>
      </c>
      <c r="C66" s="139">
        <v>6722</v>
      </c>
      <c r="D66" s="35">
        <v>0</v>
      </c>
      <c r="E66" s="35">
        <v>0</v>
      </c>
      <c r="F66" s="35">
        <v>435</v>
      </c>
      <c r="G66" s="117">
        <v>69046</v>
      </c>
      <c r="H66" s="35">
        <v>297</v>
      </c>
      <c r="I66" s="35">
        <v>44</v>
      </c>
      <c r="J66" s="35">
        <v>0</v>
      </c>
      <c r="K66" s="35">
        <v>0</v>
      </c>
      <c r="L66" s="35">
        <v>12</v>
      </c>
      <c r="M66" s="140">
        <v>353</v>
      </c>
      <c r="N66" s="141">
        <v>4969996650</v>
      </c>
      <c r="O66" s="141">
        <v>802414384</v>
      </c>
      <c r="P66" s="141">
        <v>0</v>
      </c>
      <c r="Q66" s="141">
        <v>0</v>
      </c>
      <c r="R66" s="141">
        <v>220104550</v>
      </c>
      <c r="S66" s="142">
        <v>5992515584</v>
      </c>
      <c r="T66" s="141">
        <v>99398165000</v>
      </c>
      <c r="U66" s="141">
        <v>15132150009</v>
      </c>
      <c r="V66" s="141">
        <v>0</v>
      </c>
      <c r="W66" s="141">
        <v>0</v>
      </c>
      <c r="X66" s="141">
        <v>4180755000</v>
      </c>
      <c r="Y66" s="143">
        <v>118711070009</v>
      </c>
      <c r="Z66" s="141">
        <v>60649817500</v>
      </c>
      <c r="AA66" s="141">
        <v>6235772509</v>
      </c>
      <c r="AB66" s="141">
        <v>0</v>
      </c>
      <c r="AC66" s="141">
        <v>0</v>
      </c>
      <c r="AD66" s="141">
        <v>3257967500</v>
      </c>
      <c r="AE66" s="143">
        <v>70143557509</v>
      </c>
    </row>
    <row r="67" spans="1:31" ht="11.5" x14ac:dyDescent="0.25">
      <c r="A67" s="61" t="s">
        <v>87</v>
      </c>
      <c r="B67" s="139">
        <v>3976</v>
      </c>
      <c r="C67" s="35">
        <v>257</v>
      </c>
      <c r="D67" s="35">
        <v>92</v>
      </c>
      <c r="E67" s="139">
        <v>3225</v>
      </c>
      <c r="F67" s="35">
        <v>159</v>
      </c>
      <c r="G67" s="117">
        <v>7709</v>
      </c>
      <c r="H67" s="35">
        <v>339</v>
      </c>
      <c r="I67" s="35">
        <v>13</v>
      </c>
      <c r="J67" s="35">
        <v>7</v>
      </c>
      <c r="K67" s="35">
        <v>250</v>
      </c>
      <c r="L67" s="35">
        <v>16</v>
      </c>
      <c r="M67" s="140">
        <v>625</v>
      </c>
      <c r="N67" s="141">
        <v>123767140</v>
      </c>
      <c r="O67" s="141">
        <v>16902420</v>
      </c>
      <c r="P67" s="141">
        <v>3466560</v>
      </c>
      <c r="Q67" s="141">
        <v>215404000</v>
      </c>
      <c r="R67" s="141">
        <v>10426750</v>
      </c>
      <c r="S67" s="142">
        <v>369966870</v>
      </c>
      <c r="T67" s="141">
        <v>2473775000</v>
      </c>
      <c r="U67" s="141">
        <v>258095000</v>
      </c>
      <c r="V67" s="141">
        <v>59494000</v>
      </c>
      <c r="W67" s="141">
        <v>4308080000</v>
      </c>
      <c r="X67" s="141">
        <v>195771000</v>
      </c>
      <c r="Y67" s="143">
        <v>7295215000</v>
      </c>
      <c r="Z67" s="141">
        <v>1108442000</v>
      </c>
      <c r="AA67" s="141">
        <v>93559000</v>
      </c>
      <c r="AB67" s="141">
        <v>31679000</v>
      </c>
      <c r="AC67" s="141">
        <v>3312752600</v>
      </c>
      <c r="AD67" s="141">
        <v>79924000</v>
      </c>
      <c r="AE67" s="143">
        <v>4626356600</v>
      </c>
    </row>
    <row r="68" spans="1:31" ht="11.5" x14ac:dyDescent="0.25">
      <c r="A68" s="61" t="s">
        <v>88</v>
      </c>
      <c r="B68" s="139">
        <v>19315</v>
      </c>
      <c r="C68" s="139">
        <v>1299</v>
      </c>
      <c r="D68" s="35">
        <v>219</v>
      </c>
      <c r="E68" s="139">
        <v>2340</v>
      </c>
      <c r="F68" s="35">
        <v>235</v>
      </c>
      <c r="G68" s="117">
        <v>23408</v>
      </c>
      <c r="H68" s="35">
        <v>885</v>
      </c>
      <c r="I68" s="35">
        <v>51</v>
      </c>
      <c r="J68" s="35">
        <v>14</v>
      </c>
      <c r="K68" s="35">
        <v>349</v>
      </c>
      <c r="L68" s="35">
        <v>12</v>
      </c>
      <c r="M68" s="118">
        <v>1311</v>
      </c>
      <c r="N68" s="141">
        <v>1312755101</v>
      </c>
      <c r="O68" s="141">
        <v>90522550</v>
      </c>
      <c r="P68" s="141">
        <v>11445500</v>
      </c>
      <c r="Q68" s="141">
        <v>271826250</v>
      </c>
      <c r="R68" s="141">
        <v>21213800</v>
      </c>
      <c r="S68" s="142">
        <v>1707763201</v>
      </c>
      <c r="T68" s="141">
        <v>26255102001</v>
      </c>
      <c r="U68" s="141">
        <v>1597739000</v>
      </c>
      <c r="V68" s="141">
        <v>222450000</v>
      </c>
      <c r="W68" s="141">
        <v>5436525000</v>
      </c>
      <c r="X68" s="141">
        <v>408821000</v>
      </c>
      <c r="Y68" s="143">
        <v>33920637001</v>
      </c>
      <c r="Z68" s="141">
        <v>15903725001</v>
      </c>
      <c r="AA68" s="141">
        <v>668292500</v>
      </c>
      <c r="AB68" s="141">
        <v>81611000</v>
      </c>
      <c r="AC68" s="141">
        <v>4092943000</v>
      </c>
      <c r="AD68" s="141">
        <v>252291000</v>
      </c>
      <c r="AE68" s="143">
        <v>20998862501</v>
      </c>
    </row>
    <row r="69" spans="1:31" ht="11.5" x14ac:dyDescent="0.25">
      <c r="A69" s="61" t="s">
        <v>90</v>
      </c>
      <c r="B69" s="139">
        <v>7376</v>
      </c>
      <c r="C69" s="35">
        <v>597</v>
      </c>
      <c r="D69" s="35">
        <v>332</v>
      </c>
      <c r="E69" s="139">
        <v>3291</v>
      </c>
      <c r="F69" s="35">
        <v>301</v>
      </c>
      <c r="G69" s="117">
        <v>11897</v>
      </c>
      <c r="H69" s="35">
        <v>725</v>
      </c>
      <c r="I69" s="35">
        <v>63</v>
      </c>
      <c r="J69" s="35">
        <v>33</v>
      </c>
      <c r="K69" s="35">
        <v>50</v>
      </c>
      <c r="L69" s="35">
        <v>72</v>
      </c>
      <c r="M69" s="140">
        <v>943</v>
      </c>
      <c r="N69" s="141">
        <v>160079325</v>
      </c>
      <c r="O69" s="141">
        <v>34657400</v>
      </c>
      <c r="P69" s="141">
        <v>27171435</v>
      </c>
      <c r="Q69" s="141">
        <v>196127350</v>
      </c>
      <c r="R69" s="141">
        <v>16525860</v>
      </c>
      <c r="S69" s="142">
        <v>434561370</v>
      </c>
      <c r="T69" s="141">
        <v>3192440500</v>
      </c>
      <c r="U69" s="141">
        <v>473691000</v>
      </c>
      <c r="V69" s="141">
        <v>443538700</v>
      </c>
      <c r="W69" s="141">
        <v>3921157000</v>
      </c>
      <c r="X69" s="141">
        <v>214112200</v>
      </c>
      <c r="Y69" s="143">
        <v>8244939400</v>
      </c>
      <c r="Z69" s="141">
        <v>1209970000</v>
      </c>
      <c r="AA69" s="141">
        <v>163567500</v>
      </c>
      <c r="AB69" s="141">
        <v>113920500</v>
      </c>
      <c r="AC69" s="141">
        <v>2663007500</v>
      </c>
      <c r="AD69" s="141">
        <v>66298300</v>
      </c>
      <c r="AE69" s="143">
        <v>4216763800</v>
      </c>
    </row>
    <row r="70" spans="1:31" ht="11.5" x14ac:dyDescent="0.25">
      <c r="A70" s="61" t="s">
        <v>91</v>
      </c>
      <c r="B70" s="139">
        <v>1753</v>
      </c>
      <c r="C70" s="35">
        <v>237</v>
      </c>
      <c r="D70" s="35">
        <v>5</v>
      </c>
      <c r="E70" s="139">
        <v>2251</v>
      </c>
      <c r="F70" s="35">
        <v>190</v>
      </c>
      <c r="G70" s="117">
        <v>4436</v>
      </c>
      <c r="H70" s="35">
        <v>157</v>
      </c>
      <c r="I70" s="35">
        <v>10</v>
      </c>
      <c r="J70" s="35">
        <v>0</v>
      </c>
      <c r="K70" s="35">
        <v>180</v>
      </c>
      <c r="L70" s="35">
        <v>21</v>
      </c>
      <c r="M70" s="140">
        <v>368</v>
      </c>
      <c r="N70" s="141">
        <v>37267680</v>
      </c>
      <c r="O70" s="141">
        <v>6073130</v>
      </c>
      <c r="P70" s="141">
        <v>60140</v>
      </c>
      <c r="Q70" s="141">
        <v>136163215</v>
      </c>
      <c r="R70" s="141">
        <v>20641420</v>
      </c>
      <c r="S70" s="142">
        <v>200205585</v>
      </c>
      <c r="T70" s="141">
        <v>745328000</v>
      </c>
      <c r="U70" s="141">
        <v>90777000</v>
      </c>
      <c r="V70" s="141">
        <v>1163000</v>
      </c>
      <c r="W70" s="141">
        <v>2723264300</v>
      </c>
      <c r="X70" s="141">
        <v>328218000</v>
      </c>
      <c r="Y70" s="143">
        <v>3888750300</v>
      </c>
      <c r="Z70" s="141">
        <v>263062000</v>
      </c>
      <c r="AA70" s="141">
        <v>26595000</v>
      </c>
      <c r="AB70" s="141">
        <v>718000</v>
      </c>
      <c r="AC70" s="141">
        <v>2220008300</v>
      </c>
      <c r="AD70" s="141">
        <v>36939900</v>
      </c>
      <c r="AE70" s="143">
        <v>2547323200</v>
      </c>
    </row>
    <row r="71" spans="1:31" ht="11.5" x14ac:dyDescent="0.25">
      <c r="A71" s="61" t="s">
        <v>92</v>
      </c>
      <c r="B71" s="139">
        <v>12375</v>
      </c>
      <c r="C71" s="35">
        <v>766</v>
      </c>
      <c r="D71" s="35">
        <v>419</v>
      </c>
      <c r="E71" s="139">
        <v>2682</v>
      </c>
      <c r="F71" s="35">
        <v>308</v>
      </c>
      <c r="G71" s="117">
        <v>16550</v>
      </c>
      <c r="H71" s="35">
        <v>413</v>
      </c>
      <c r="I71" s="35">
        <v>21</v>
      </c>
      <c r="J71" s="35">
        <v>43</v>
      </c>
      <c r="K71" s="35">
        <v>44</v>
      </c>
      <c r="L71" s="35">
        <v>19</v>
      </c>
      <c r="M71" s="140">
        <v>540</v>
      </c>
      <c r="N71" s="141">
        <v>360710130</v>
      </c>
      <c r="O71" s="141">
        <v>47047830</v>
      </c>
      <c r="P71" s="141">
        <v>27178140</v>
      </c>
      <c r="Q71" s="141">
        <v>193445500</v>
      </c>
      <c r="R71" s="141">
        <v>15936280</v>
      </c>
      <c r="S71" s="142">
        <v>644317880</v>
      </c>
      <c r="T71" s="141">
        <v>7206330000</v>
      </c>
      <c r="U71" s="141">
        <v>755752000</v>
      </c>
      <c r="V71" s="141">
        <v>441807000</v>
      </c>
      <c r="W71" s="141">
        <v>3868910000</v>
      </c>
      <c r="X71" s="141">
        <v>288762000</v>
      </c>
      <c r="Y71" s="143">
        <v>12561561000</v>
      </c>
      <c r="Z71" s="141">
        <v>3198451000</v>
      </c>
      <c r="AA71" s="141">
        <v>278017000</v>
      </c>
      <c r="AB71" s="141">
        <v>225905000</v>
      </c>
      <c r="AC71" s="141">
        <v>3190486000</v>
      </c>
      <c r="AD71" s="141">
        <v>125392000</v>
      </c>
      <c r="AE71" s="143">
        <v>7018251000</v>
      </c>
    </row>
    <row r="72" spans="1:31" ht="11.5" x14ac:dyDescent="0.25">
      <c r="A72" s="61" t="s">
        <v>93</v>
      </c>
      <c r="B72" s="139">
        <v>16636</v>
      </c>
      <c r="C72" s="35">
        <v>989</v>
      </c>
      <c r="D72" s="35">
        <v>504</v>
      </c>
      <c r="E72" s="35">
        <v>176</v>
      </c>
      <c r="F72" s="35">
        <v>352</v>
      </c>
      <c r="G72" s="117">
        <v>18657</v>
      </c>
      <c r="H72" s="35">
        <v>837</v>
      </c>
      <c r="I72" s="35">
        <v>22</v>
      </c>
      <c r="J72" s="35">
        <v>129</v>
      </c>
      <c r="K72" s="35">
        <v>8</v>
      </c>
      <c r="L72" s="35">
        <v>5</v>
      </c>
      <c r="M72" s="118">
        <v>1001</v>
      </c>
      <c r="N72" s="141">
        <v>494980350</v>
      </c>
      <c r="O72" s="141">
        <v>76683000</v>
      </c>
      <c r="P72" s="141">
        <v>36563700</v>
      </c>
      <c r="Q72" s="141">
        <v>17948900</v>
      </c>
      <c r="R72" s="141">
        <v>26956200</v>
      </c>
      <c r="S72" s="142">
        <v>653132150</v>
      </c>
      <c r="T72" s="141">
        <v>9885920000</v>
      </c>
      <c r="U72" s="141">
        <v>1075957000</v>
      </c>
      <c r="V72" s="141">
        <v>529272000</v>
      </c>
      <c r="W72" s="141">
        <v>358978000</v>
      </c>
      <c r="X72" s="141">
        <v>488071000</v>
      </c>
      <c r="Y72" s="143">
        <v>12338198000</v>
      </c>
      <c r="Z72" s="141">
        <v>4448250000</v>
      </c>
      <c r="AA72" s="141">
        <v>462524000</v>
      </c>
      <c r="AB72" s="141">
        <v>273790000</v>
      </c>
      <c r="AC72" s="141">
        <v>306533000</v>
      </c>
      <c r="AD72" s="141">
        <v>254581000</v>
      </c>
      <c r="AE72" s="143">
        <v>5745678000</v>
      </c>
    </row>
    <row r="73" spans="1:31" ht="11.5" x14ac:dyDescent="0.25">
      <c r="A73" s="61" t="s">
        <v>95</v>
      </c>
      <c r="B73" s="139">
        <v>22506</v>
      </c>
      <c r="C73" s="139">
        <v>1030</v>
      </c>
      <c r="D73" s="35">
        <v>616</v>
      </c>
      <c r="E73" s="139">
        <v>3697</v>
      </c>
      <c r="F73" s="35">
        <v>455</v>
      </c>
      <c r="G73" s="117">
        <v>28304</v>
      </c>
      <c r="H73" s="139">
        <v>4656</v>
      </c>
      <c r="I73" s="35">
        <v>70</v>
      </c>
      <c r="J73" s="35">
        <v>69</v>
      </c>
      <c r="K73" s="35">
        <v>214</v>
      </c>
      <c r="L73" s="35">
        <v>62</v>
      </c>
      <c r="M73" s="118">
        <v>5071</v>
      </c>
      <c r="N73" s="141">
        <v>569484475</v>
      </c>
      <c r="O73" s="141">
        <v>80025300</v>
      </c>
      <c r="P73" s="141">
        <v>109385300</v>
      </c>
      <c r="Q73" s="141">
        <v>304345550</v>
      </c>
      <c r="R73" s="141">
        <v>24647475</v>
      </c>
      <c r="S73" s="142">
        <v>1087888100</v>
      </c>
      <c r="T73" s="141">
        <v>11386846500</v>
      </c>
      <c r="U73" s="141">
        <v>1158935000</v>
      </c>
      <c r="V73" s="141">
        <v>1282979000</v>
      </c>
      <c r="W73" s="141">
        <v>6086911000</v>
      </c>
      <c r="X73" s="141">
        <v>452940500</v>
      </c>
      <c r="Y73" s="143">
        <v>20368612000</v>
      </c>
      <c r="Z73" s="141">
        <v>5452494000</v>
      </c>
      <c r="AA73" s="141">
        <v>371982000</v>
      </c>
      <c r="AB73" s="141">
        <v>241795000</v>
      </c>
      <c r="AC73" s="141">
        <v>5149753000</v>
      </c>
      <c r="AD73" s="141">
        <v>238840500</v>
      </c>
      <c r="AE73" s="143">
        <v>11454864500</v>
      </c>
    </row>
    <row r="74" spans="1:31" ht="11.5" x14ac:dyDescent="0.25">
      <c r="A74" s="61" t="s">
        <v>96</v>
      </c>
      <c r="B74" s="139">
        <v>1481</v>
      </c>
      <c r="C74" s="35">
        <v>94</v>
      </c>
      <c r="D74" s="35">
        <v>66</v>
      </c>
      <c r="E74" s="139">
        <v>2779</v>
      </c>
      <c r="F74" s="35">
        <v>101</v>
      </c>
      <c r="G74" s="117">
        <v>4521</v>
      </c>
      <c r="H74" s="35">
        <v>289</v>
      </c>
      <c r="I74" s="35">
        <v>1</v>
      </c>
      <c r="J74" s="35">
        <v>17</v>
      </c>
      <c r="K74" s="35">
        <v>43</v>
      </c>
      <c r="L74" s="35">
        <v>18</v>
      </c>
      <c r="M74" s="140">
        <v>368</v>
      </c>
      <c r="N74" s="141">
        <v>21510700</v>
      </c>
      <c r="O74" s="141">
        <v>1502505</v>
      </c>
      <c r="P74" s="141">
        <v>1155122</v>
      </c>
      <c r="Q74" s="141">
        <v>260332850</v>
      </c>
      <c r="R74" s="141">
        <v>1848614</v>
      </c>
      <c r="S74" s="142">
        <v>286349791</v>
      </c>
      <c r="T74" s="141">
        <v>430214000</v>
      </c>
      <c r="U74" s="141">
        <v>14321000</v>
      </c>
      <c r="V74" s="141">
        <v>11470000</v>
      </c>
      <c r="W74" s="141">
        <v>5206657000</v>
      </c>
      <c r="X74" s="141">
        <v>21692000</v>
      </c>
      <c r="Y74" s="143">
        <v>5684354000</v>
      </c>
      <c r="Z74" s="141">
        <v>155589000</v>
      </c>
      <c r="AA74" s="141">
        <v>3665000</v>
      </c>
      <c r="AB74" s="141">
        <v>3822000</v>
      </c>
      <c r="AC74" s="141">
        <v>5003469000</v>
      </c>
      <c r="AD74" s="141">
        <v>5739000</v>
      </c>
      <c r="AE74" s="143">
        <v>5172284000</v>
      </c>
    </row>
    <row r="75" spans="1:31" ht="11.5" x14ac:dyDescent="0.25">
      <c r="A75" s="61" t="s">
        <v>97</v>
      </c>
      <c r="B75" s="139">
        <v>75391</v>
      </c>
      <c r="C75" s="139">
        <v>3949</v>
      </c>
      <c r="D75" s="139">
        <v>1752</v>
      </c>
      <c r="E75" s="35">
        <v>0</v>
      </c>
      <c r="F75" s="35">
        <v>757</v>
      </c>
      <c r="G75" s="117">
        <v>81849</v>
      </c>
      <c r="H75" s="35">
        <v>906</v>
      </c>
      <c r="I75" s="35">
        <v>26</v>
      </c>
      <c r="J75" s="35">
        <v>12</v>
      </c>
      <c r="K75" s="35">
        <v>0</v>
      </c>
      <c r="L75" s="35">
        <v>32</v>
      </c>
      <c r="M75" s="140">
        <v>976</v>
      </c>
      <c r="N75" s="141">
        <v>4202306800</v>
      </c>
      <c r="O75" s="141">
        <v>402108025</v>
      </c>
      <c r="P75" s="141">
        <v>139693675</v>
      </c>
      <c r="Q75" s="141">
        <v>0</v>
      </c>
      <c r="R75" s="141">
        <v>199827075</v>
      </c>
      <c r="S75" s="142">
        <v>4943935575</v>
      </c>
      <c r="T75" s="141">
        <v>83940570000</v>
      </c>
      <c r="U75" s="141">
        <v>6611822500</v>
      </c>
      <c r="V75" s="141">
        <v>2642500000</v>
      </c>
      <c r="W75" s="141">
        <v>0</v>
      </c>
      <c r="X75" s="141">
        <v>3600627500</v>
      </c>
      <c r="Y75" s="143">
        <v>96795520000</v>
      </c>
      <c r="Z75" s="141">
        <v>58357247000</v>
      </c>
      <c r="AA75" s="141">
        <v>3366082500</v>
      </c>
      <c r="AB75" s="141">
        <v>1337869000</v>
      </c>
      <c r="AC75" s="141">
        <v>0</v>
      </c>
      <c r="AD75" s="141">
        <v>2966327500</v>
      </c>
      <c r="AE75" s="143">
        <v>66027526000</v>
      </c>
    </row>
    <row r="76" spans="1:31" ht="11.5" x14ac:dyDescent="0.25">
      <c r="A76" s="61" t="s">
        <v>98</v>
      </c>
      <c r="B76" s="139">
        <v>93494</v>
      </c>
      <c r="C76" s="139">
        <v>3053</v>
      </c>
      <c r="D76" s="139">
        <v>4837</v>
      </c>
      <c r="E76" s="35">
        <v>182</v>
      </c>
      <c r="F76" s="139">
        <v>2460</v>
      </c>
      <c r="G76" s="117">
        <v>104026</v>
      </c>
      <c r="H76" s="139">
        <v>6468</v>
      </c>
      <c r="I76" s="35">
        <v>100</v>
      </c>
      <c r="J76" s="35">
        <v>276</v>
      </c>
      <c r="K76" s="35">
        <v>18</v>
      </c>
      <c r="L76" s="35">
        <v>61</v>
      </c>
      <c r="M76" s="118">
        <v>6923</v>
      </c>
      <c r="N76" s="141">
        <v>3764410970</v>
      </c>
      <c r="O76" s="141">
        <v>376091975</v>
      </c>
      <c r="P76" s="141">
        <v>440196720</v>
      </c>
      <c r="Q76" s="141">
        <v>31882825</v>
      </c>
      <c r="R76" s="141">
        <v>163745115</v>
      </c>
      <c r="S76" s="142">
        <v>4776327605</v>
      </c>
      <c r="T76" s="141">
        <v>75279655600</v>
      </c>
      <c r="U76" s="141">
        <v>5951748500</v>
      </c>
      <c r="V76" s="141">
        <v>8157131100</v>
      </c>
      <c r="W76" s="141">
        <v>637656500</v>
      </c>
      <c r="X76" s="141">
        <v>3140536400</v>
      </c>
      <c r="Y76" s="143">
        <v>93166728100</v>
      </c>
      <c r="Z76" s="141">
        <v>46988454500</v>
      </c>
      <c r="AA76" s="141">
        <v>2027056500</v>
      </c>
      <c r="AB76" s="141">
        <v>4322114500</v>
      </c>
      <c r="AC76" s="141">
        <v>587411500</v>
      </c>
      <c r="AD76" s="141">
        <v>2665141100</v>
      </c>
      <c r="AE76" s="143">
        <v>56590178100</v>
      </c>
    </row>
    <row r="77" spans="1:31" ht="11.5" x14ac:dyDescent="0.25">
      <c r="A77" s="61" t="s">
        <v>99</v>
      </c>
      <c r="B77" s="139">
        <v>18999</v>
      </c>
      <c r="C77" s="139">
        <v>1013</v>
      </c>
      <c r="D77" s="35">
        <v>537</v>
      </c>
      <c r="E77" s="35">
        <v>603</v>
      </c>
      <c r="F77" s="35">
        <v>323</v>
      </c>
      <c r="G77" s="117">
        <v>21475</v>
      </c>
      <c r="H77" s="35">
        <v>746</v>
      </c>
      <c r="I77" s="35">
        <v>22</v>
      </c>
      <c r="J77" s="35">
        <v>87</v>
      </c>
      <c r="K77" s="35">
        <v>29</v>
      </c>
      <c r="L77" s="35">
        <v>64</v>
      </c>
      <c r="M77" s="140">
        <v>948</v>
      </c>
      <c r="N77" s="141">
        <v>548977910</v>
      </c>
      <c r="O77" s="141">
        <v>94456910</v>
      </c>
      <c r="P77" s="141">
        <v>68574950</v>
      </c>
      <c r="Q77" s="141">
        <v>40063350</v>
      </c>
      <c r="R77" s="141">
        <v>32448020</v>
      </c>
      <c r="S77" s="142">
        <v>784521140</v>
      </c>
      <c r="T77" s="141">
        <v>10978566000</v>
      </c>
      <c r="U77" s="141">
        <v>1337176000</v>
      </c>
      <c r="V77" s="141">
        <v>1053976000</v>
      </c>
      <c r="W77" s="141">
        <v>801267000</v>
      </c>
      <c r="X77" s="141">
        <v>598024000</v>
      </c>
      <c r="Y77" s="143">
        <v>14769009000</v>
      </c>
      <c r="Z77" s="141">
        <v>4111997000</v>
      </c>
      <c r="AA77" s="141">
        <v>442310500</v>
      </c>
      <c r="AB77" s="141">
        <v>416905000</v>
      </c>
      <c r="AC77" s="141">
        <v>549059200</v>
      </c>
      <c r="AD77" s="141">
        <v>250149000</v>
      </c>
      <c r="AE77" s="143">
        <v>5770420700</v>
      </c>
    </row>
    <row r="78" spans="1:31" ht="11.5" x14ac:dyDescent="0.25">
      <c r="A78" s="61" t="s">
        <v>100</v>
      </c>
      <c r="B78" s="139">
        <v>119715</v>
      </c>
      <c r="C78" s="139">
        <v>3421</v>
      </c>
      <c r="D78" s="139">
        <v>4471</v>
      </c>
      <c r="E78" s="35">
        <v>892</v>
      </c>
      <c r="F78" s="139">
        <v>1639</v>
      </c>
      <c r="G78" s="117">
        <v>130138</v>
      </c>
      <c r="H78" s="139">
        <v>6084</v>
      </c>
      <c r="I78" s="35">
        <v>120</v>
      </c>
      <c r="J78" s="35">
        <v>557</v>
      </c>
      <c r="K78" s="35">
        <v>221</v>
      </c>
      <c r="L78" s="35">
        <v>94</v>
      </c>
      <c r="M78" s="118">
        <v>7076</v>
      </c>
      <c r="N78" s="141">
        <v>4306543331</v>
      </c>
      <c r="O78" s="141">
        <v>352360490</v>
      </c>
      <c r="P78" s="141">
        <v>850940350</v>
      </c>
      <c r="Q78" s="141">
        <v>249055500</v>
      </c>
      <c r="R78" s="141">
        <v>183981390</v>
      </c>
      <c r="S78" s="142">
        <v>5942881061</v>
      </c>
      <c r="T78" s="141">
        <v>86106168601</v>
      </c>
      <c r="U78" s="141">
        <v>5438956015</v>
      </c>
      <c r="V78" s="141">
        <v>14793752000</v>
      </c>
      <c r="W78" s="141">
        <v>4981110000</v>
      </c>
      <c r="X78" s="141">
        <v>3594493800</v>
      </c>
      <c r="Y78" s="143">
        <v>114914480416</v>
      </c>
      <c r="Z78" s="141">
        <v>53265625701</v>
      </c>
      <c r="AA78" s="141">
        <v>1940053015</v>
      </c>
      <c r="AB78" s="141">
        <v>8134172500</v>
      </c>
      <c r="AC78" s="141">
        <v>4777382500</v>
      </c>
      <c r="AD78" s="141">
        <v>2810660300</v>
      </c>
      <c r="AE78" s="143">
        <v>70927894016</v>
      </c>
    </row>
    <row r="79" spans="1:31" ht="11.5" x14ac:dyDescent="0.25">
      <c r="A79" s="61" t="s">
        <v>101</v>
      </c>
      <c r="B79" s="139">
        <v>52857</v>
      </c>
      <c r="C79" s="139">
        <v>6909</v>
      </c>
      <c r="D79" s="139">
        <v>1201</v>
      </c>
      <c r="E79" s="35">
        <v>0</v>
      </c>
      <c r="F79" s="35">
        <v>478</v>
      </c>
      <c r="G79" s="117">
        <v>61445</v>
      </c>
      <c r="H79" s="35">
        <v>86</v>
      </c>
      <c r="I79" s="35">
        <v>66</v>
      </c>
      <c r="J79" s="35">
        <v>13</v>
      </c>
      <c r="K79" s="35">
        <v>0</v>
      </c>
      <c r="L79" s="35">
        <v>12</v>
      </c>
      <c r="M79" s="140">
        <v>177</v>
      </c>
      <c r="N79" s="141">
        <v>2567958270</v>
      </c>
      <c r="O79" s="141">
        <v>773831980</v>
      </c>
      <c r="P79" s="141">
        <v>179072560</v>
      </c>
      <c r="Q79" s="141">
        <v>0</v>
      </c>
      <c r="R79" s="141">
        <v>164377770</v>
      </c>
      <c r="S79" s="142">
        <v>3685240580</v>
      </c>
      <c r="T79" s="141">
        <v>51275272000</v>
      </c>
      <c r="U79" s="141">
        <v>13278654000</v>
      </c>
      <c r="V79" s="141">
        <v>3410450000</v>
      </c>
      <c r="W79" s="141">
        <v>0</v>
      </c>
      <c r="X79" s="141">
        <v>2801302000</v>
      </c>
      <c r="Y79" s="143">
        <v>70765678000</v>
      </c>
      <c r="Z79" s="141">
        <v>25812908100</v>
      </c>
      <c r="AA79" s="141">
        <v>7266517000</v>
      </c>
      <c r="AB79" s="141">
        <v>2681021000</v>
      </c>
      <c r="AC79" s="141">
        <v>0</v>
      </c>
      <c r="AD79" s="141">
        <v>1877473000</v>
      </c>
      <c r="AE79" s="143">
        <v>37637919100</v>
      </c>
    </row>
    <row r="80" spans="1:31" ht="11.5" x14ac:dyDescent="0.25">
      <c r="A80" s="61" t="s">
        <v>102</v>
      </c>
      <c r="B80" s="139">
        <v>55319</v>
      </c>
      <c r="C80" s="139">
        <v>2361</v>
      </c>
      <c r="D80" s="139">
        <v>1062</v>
      </c>
      <c r="E80" s="139">
        <v>7149</v>
      </c>
      <c r="F80" s="35">
        <v>877</v>
      </c>
      <c r="G80" s="117">
        <v>66768</v>
      </c>
      <c r="H80" s="139">
        <v>1949</v>
      </c>
      <c r="I80" s="35">
        <v>75</v>
      </c>
      <c r="J80" s="35">
        <v>66</v>
      </c>
      <c r="K80" s="35">
        <v>366</v>
      </c>
      <c r="L80" s="35">
        <v>105</v>
      </c>
      <c r="M80" s="118">
        <v>2561</v>
      </c>
      <c r="N80" s="141">
        <v>2280789700</v>
      </c>
      <c r="O80" s="141">
        <v>155121975</v>
      </c>
      <c r="P80" s="141">
        <v>87737900</v>
      </c>
      <c r="Q80" s="141">
        <v>560568825</v>
      </c>
      <c r="R80" s="141">
        <v>49738050</v>
      </c>
      <c r="S80" s="142">
        <v>3133956450</v>
      </c>
      <c r="T80" s="141">
        <v>45589069000</v>
      </c>
      <c r="U80" s="141">
        <v>2411947500</v>
      </c>
      <c r="V80" s="141">
        <v>1564290000</v>
      </c>
      <c r="W80" s="141">
        <v>11211096500</v>
      </c>
      <c r="X80" s="141">
        <v>958506000</v>
      </c>
      <c r="Y80" s="143">
        <v>61734909000</v>
      </c>
      <c r="Z80" s="141">
        <v>28069009500</v>
      </c>
      <c r="AA80" s="141">
        <v>933226000</v>
      </c>
      <c r="AB80" s="141">
        <v>933027500</v>
      </c>
      <c r="AC80" s="141">
        <v>7699301500</v>
      </c>
      <c r="AD80" s="141">
        <v>578334500</v>
      </c>
      <c r="AE80" s="143">
        <v>38212899000</v>
      </c>
    </row>
    <row r="81" spans="1:31" ht="12" thickBot="1" x14ac:dyDescent="0.3">
      <c r="A81" s="119" t="s">
        <v>103</v>
      </c>
      <c r="B81" s="139">
        <v>3039</v>
      </c>
      <c r="C81" s="35">
        <v>173</v>
      </c>
      <c r="D81" s="35">
        <v>204</v>
      </c>
      <c r="E81" s="139">
        <v>3054</v>
      </c>
      <c r="F81" s="35">
        <v>208</v>
      </c>
      <c r="G81" s="117">
        <v>6678</v>
      </c>
      <c r="H81" s="35">
        <v>565</v>
      </c>
      <c r="I81" s="35">
        <v>10</v>
      </c>
      <c r="J81" s="35">
        <v>19</v>
      </c>
      <c r="K81" s="35">
        <v>4</v>
      </c>
      <c r="L81" s="35">
        <v>38</v>
      </c>
      <c r="M81" s="140">
        <v>636</v>
      </c>
      <c r="N81" s="141">
        <v>36993965</v>
      </c>
      <c r="O81" s="141">
        <v>3067175</v>
      </c>
      <c r="P81" s="141">
        <v>4980680</v>
      </c>
      <c r="Q81" s="141">
        <v>290272025</v>
      </c>
      <c r="R81" s="141">
        <v>3245975</v>
      </c>
      <c r="S81" s="142">
        <v>338559820</v>
      </c>
      <c r="T81" s="141">
        <v>739560300</v>
      </c>
      <c r="U81" s="141">
        <v>32883500</v>
      </c>
      <c r="V81" s="141">
        <v>58434100</v>
      </c>
      <c r="W81" s="141">
        <v>5805440500</v>
      </c>
      <c r="X81" s="141">
        <v>43700500</v>
      </c>
      <c r="Y81" s="143">
        <v>6680018900</v>
      </c>
      <c r="Z81" s="141">
        <v>227245500</v>
      </c>
      <c r="AA81" s="141">
        <v>7853000</v>
      </c>
      <c r="AB81" s="141">
        <v>11914600</v>
      </c>
      <c r="AC81" s="141">
        <v>5653971000</v>
      </c>
      <c r="AD81" s="141">
        <v>11360000</v>
      </c>
      <c r="AE81" s="143">
        <v>5912344100</v>
      </c>
    </row>
    <row r="82" spans="1:31" s="31" customFormat="1" ht="15.65" customHeight="1" thickBot="1" x14ac:dyDescent="0.3">
      <c r="A82" s="120" t="s">
        <v>9</v>
      </c>
      <c r="B82" s="121">
        <v>2888767</v>
      </c>
      <c r="C82" s="121">
        <v>164005</v>
      </c>
      <c r="D82" s="121">
        <v>93589</v>
      </c>
      <c r="E82" s="121">
        <v>148718</v>
      </c>
      <c r="F82" s="121">
        <v>41958</v>
      </c>
      <c r="G82" s="122">
        <v>3337037</v>
      </c>
      <c r="H82" s="123">
        <v>114199</v>
      </c>
      <c r="I82" s="123">
        <v>4313</v>
      </c>
      <c r="J82" s="123">
        <v>8411</v>
      </c>
      <c r="K82" s="123">
        <v>13948</v>
      </c>
      <c r="L82" s="123">
        <v>3669</v>
      </c>
      <c r="M82" s="122">
        <v>144540</v>
      </c>
      <c r="N82" s="124">
        <v>129927519497</v>
      </c>
      <c r="O82" s="124">
        <v>16167262289</v>
      </c>
      <c r="P82" s="124">
        <v>10833161333</v>
      </c>
      <c r="Q82" s="124">
        <v>12265019004</v>
      </c>
      <c r="R82" s="124">
        <v>6047191020</v>
      </c>
      <c r="S82" s="125">
        <v>175240153143</v>
      </c>
      <c r="T82" s="124">
        <v>2597323041314</v>
      </c>
      <c r="U82" s="124">
        <v>272206649502</v>
      </c>
      <c r="V82" s="124">
        <v>188831963226</v>
      </c>
      <c r="W82" s="124">
        <v>245137573909</v>
      </c>
      <c r="X82" s="124">
        <v>109065210541</v>
      </c>
      <c r="Y82" s="126">
        <v>3412564438492</v>
      </c>
      <c r="Z82" s="124">
        <v>1582292058814</v>
      </c>
      <c r="AA82" s="124">
        <v>118078966516</v>
      </c>
      <c r="AB82" s="124">
        <v>111823278835</v>
      </c>
      <c r="AC82" s="124">
        <v>197647566909</v>
      </c>
      <c r="AD82" s="124">
        <v>73810926241</v>
      </c>
      <c r="AE82" s="125">
        <v>2083652797315</v>
      </c>
    </row>
  </sheetData>
  <mergeCells count="5"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18E85-E8AE-4E5F-805C-F9D89F17333E}">
  <sheetPr codeName="Sheet6"/>
  <dimension ref="A1:B4"/>
  <sheetViews>
    <sheetView workbookViewId="0">
      <selection activeCell="B4" sqref="B4"/>
    </sheetView>
  </sheetViews>
  <sheetFormatPr defaultRowHeight="10" x14ac:dyDescent="0.2"/>
  <sheetData>
    <row r="1" spans="1:2" x14ac:dyDescent="0.2">
      <c r="A1" t="s">
        <v>104</v>
      </c>
    </row>
    <row r="2" spans="1:2" x14ac:dyDescent="0.2">
      <c r="B2" t="s">
        <v>89</v>
      </c>
    </row>
    <row r="3" spans="1:2" x14ac:dyDescent="0.2">
      <c r="B3" t="s">
        <v>94</v>
      </c>
    </row>
    <row r="4" spans="1:2" x14ac:dyDescent="0.2">
      <c r="B4" t="s">
        <v>105</v>
      </c>
    </row>
  </sheetData>
  <pageMargins left="0.7" right="0.7" top="0.75" bottom="0.75" header="0.3" footer="0.3"/>
  <pageSetup orientation="portrait" r:id="rId1"/>
  <headerFooter>
    <oddFooter>&amp;C&amp;1#&amp;"Calibri"&amp;12&amp;K000000OFFICIAL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BDDC-2031-4585-96A5-2CAB57B0F7B3}">
  <sheetPr codeName="Sheet2"/>
  <dimension ref="A1:WSN92"/>
  <sheetViews>
    <sheetView zoomScale="120" zoomScaleNormal="120" workbookViewId="0">
      <pane xSplit="2" ySplit="2" topLeftCell="BH30" activePane="bottomRight" state="frozenSplit"/>
      <selection pane="topRight" activeCell="C1" sqref="C1"/>
      <selection pane="bottomLeft" activeCell="B3" sqref="B3"/>
      <selection pane="bottomRight" activeCell="BP45" sqref="BP45"/>
    </sheetView>
  </sheetViews>
  <sheetFormatPr defaultColWidth="9.33203125" defaultRowHeight="12.5" x14ac:dyDescent="0.25"/>
  <cols>
    <col min="1" max="1" width="6.6640625" style="1" customWidth="1"/>
    <col min="2" max="2" width="23" style="2" customWidth="1"/>
    <col min="3" max="3" width="16.33203125" style="3" customWidth="1"/>
    <col min="4" max="4" width="16" style="3" customWidth="1"/>
    <col min="5" max="5" width="14.44140625" style="3" customWidth="1"/>
    <col min="6" max="6" width="15.33203125" style="58" customWidth="1"/>
    <col min="7" max="7" width="14.33203125" style="58" customWidth="1"/>
    <col min="8" max="8" width="15.33203125" style="58" customWidth="1"/>
    <col min="9" max="9" width="11" style="59" customWidth="1"/>
    <col min="10" max="11" width="10.44140625" style="59" customWidth="1"/>
    <col min="12" max="12" width="9.44140625" style="59" customWidth="1"/>
    <col min="13" max="13" width="12.6640625" style="59" customWidth="1"/>
    <col min="14" max="14" width="12.44140625" style="59" customWidth="1"/>
    <col min="15" max="15" width="15.44140625" style="51" customWidth="1"/>
    <col min="16" max="16" width="15.33203125" style="51" customWidth="1"/>
    <col min="17" max="18" width="14" style="51" customWidth="1"/>
    <col min="19" max="19" width="12.44140625" style="51" customWidth="1"/>
    <col min="20" max="20" width="16.44140625" style="51" customWidth="1"/>
    <col min="21" max="21" width="15.44140625" style="52" customWidth="1"/>
    <col min="22" max="23" width="14.44140625" style="52" customWidth="1"/>
    <col min="24" max="24" width="21.33203125" style="52" customWidth="1"/>
    <col min="25" max="25" width="16.44140625" style="52" customWidth="1"/>
    <col min="26" max="26" width="20.44140625" style="52" customWidth="1"/>
    <col min="27" max="27" width="18" style="52" customWidth="1"/>
    <col min="28" max="28" width="15.33203125" style="52" customWidth="1"/>
    <col min="29" max="30" width="14.44140625" style="52" customWidth="1"/>
    <col min="31" max="31" width="16.33203125" style="52" customWidth="1"/>
    <col min="32" max="32" width="17.33203125" style="52" customWidth="1"/>
    <col min="33" max="33" width="12.44140625" style="53" customWidth="1"/>
    <col min="34" max="34" width="13.33203125" style="53" customWidth="1"/>
    <col min="35" max="36" width="12.33203125" style="53" customWidth="1"/>
    <col min="37" max="37" width="16" style="53" customWidth="1"/>
    <col min="38" max="38" width="12.33203125" style="53" customWidth="1"/>
    <col min="39" max="39" width="10.44140625" style="53" customWidth="1"/>
    <col min="40" max="40" width="13.44140625" style="53" customWidth="1"/>
    <col min="41" max="41" width="11.44140625" style="53" customWidth="1"/>
    <col min="42" max="42" width="9.44140625" style="53" customWidth="1"/>
    <col min="43" max="43" width="12.44140625" style="53" customWidth="1"/>
    <col min="44" max="44" width="13.33203125" style="53" customWidth="1"/>
    <col min="45" max="45" width="14" style="52" customWidth="1"/>
    <col min="46" max="46" width="13.33203125" style="52" customWidth="1"/>
    <col min="47" max="48" width="12.33203125" style="52" customWidth="1"/>
    <col min="49" max="49" width="13.44140625" style="52" customWidth="1"/>
    <col min="50" max="50" width="15.44140625" style="52" customWidth="1"/>
    <col min="51" max="55" width="18.44140625" style="52" customWidth="1"/>
    <col min="56" max="56" width="16" style="52" customWidth="1"/>
    <col min="57" max="57" width="17" style="52" customWidth="1"/>
    <col min="58" max="58" width="15.33203125" style="52" customWidth="1"/>
    <col min="59" max="59" width="17.33203125" style="52" customWidth="1"/>
    <col min="60" max="60" width="14.33203125" style="52" customWidth="1"/>
    <col min="61" max="61" width="16.44140625" style="52" customWidth="1"/>
    <col min="62" max="62" width="15.44140625" style="54" customWidth="1"/>
    <col min="63" max="63" width="10.44140625" style="1" customWidth="1"/>
    <col min="64" max="64" width="14.44140625" style="1" customWidth="1"/>
    <col min="65" max="65" width="15.33203125" style="1" customWidth="1"/>
    <col min="66" max="66" width="11.44140625" style="1" customWidth="1"/>
    <col min="67" max="67" width="10.44140625" style="1" customWidth="1"/>
    <col min="68" max="68" width="11.44140625" style="1" customWidth="1"/>
    <col min="69" max="69" width="10" style="1" customWidth="1"/>
    <col min="70" max="70" width="11.44140625" style="1" customWidth="1"/>
    <col min="71" max="72" width="7.44140625" style="1" customWidth="1"/>
    <col min="73" max="73" width="10.33203125" style="55" customWidth="1"/>
    <col min="74" max="74" width="35.6640625" style="56" customWidth="1"/>
    <col min="75" max="75" width="37.44140625" style="56" customWidth="1"/>
    <col min="76" max="76" width="19" customWidth="1"/>
    <col min="77" max="77" width="12.44140625" style="53" customWidth="1"/>
    <col min="78" max="78" width="16" style="1" customWidth="1"/>
    <col min="79" max="79" width="9.33203125" style="57"/>
    <col min="80" max="80" width="12.33203125" style="57" customWidth="1"/>
    <col min="81" max="82" width="13.44140625" style="57" customWidth="1"/>
    <col min="83" max="84" width="12.33203125" style="1" customWidth="1"/>
    <col min="85" max="85" width="11.44140625" style="1" customWidth="1"/>
    <col min="86" max="86" width="12.33203125" style="1" customWidth="1"/>
    <col min="87" max="87" width="15" style="1" customWidth="1"/>
    <col min="88" max="89" width="14.44140625" style="1" customWidth="1"/>
    <col min="90" max="90" width="13.33203125" style="1" customWidth="1"/>
    <col min="91" max="91" width="15.33203125" style="1" customWidth="1"/>
    <col min="92" max="92" width="19.44140625" style="1" customWidth="1"/>
    <col min="93" max="93" width="12.44140625" style="1" customWidth="1"/>
    <col min="94" max="94" width="15.44140625" style="1" customWidth="1"/>
    <col min="95" max="95" width="14.33203125" style="1" customWidth="1"/>
    <col min="96" max="96" width="16.44140625" style="1" customWidth="1"/>
    <col min="97" max="97" width="14.44140625" style="1" customWidth="1"/>
    <col min="98" max="98" width="13" style="1" customWidth="1"/>
    <col min="99" max="99" width="14.44140625" style="1" customWidth="1"/>
    <col min="100" max="100" width="12.33203125" style="1" customWidth="1"/>
    <col min="101" max="101" width="14.44140625" style="1" customWidth="1"/>
    <col min="102" max="102" width="13.33203125" style="1" customWidth="1"/>
    <col min="103" max="103" width="14.44140625" style="1" customWidth="1"/>
    <col min="104" max="104" width="13.33203125" style="1" customWidth="1"/>
    <col min="105" max="16384" width="9.33203125" style="1"/>
  </cols>
  <sheetData>
    <row r="1" spans="1:16056" s="4" customFormat="1" ht="44" customHeight="1" thickBot="1" x14ac:dyDescent="0.35">
      <c r="B1" s="20"/>
      <c r="C1" s="170" t="s">
        <v>106</v>
      </c>
      <c r="D1" s="171"/>
      <c r="E1" s="171"/>
      <c r="F1" s="171"/>
      <c r="G1" s="171"/>
      <c r="H1" s="172"/>
      <c r="I1" s="173" t="s">
        <v>107</v>
      </c>
      <c r="J1" s="174"/>
      <c r="K1" s="174"/>
      <c r="L1" s="174"/>
      <c r="M1" s="174"/>
      <c r="N1" s="175"/>
      <c r="O1" s="176" t="s">
        <v>108</v>
      </c>
      <c r="P1" s="177"/>
      <c r="Q1" s="177"/>
      <c r="R1" s="177"/>
      <c r="S1" s="177"/>
      <c r="T1" s="178"/>
      <c r="U1" s="162" t="s">
        <v>109</v>
      </c>
      <c r="V1" s="163"/>
      <c r="W1" s="163"/>
      <c r="X1" s="163"/>
      <c r="Y1" s="163"/>
      <c r="Z1" s="164"/>
      <c r="AA1" s="176" t="s">
        <v>110</v>
      </c>
      <c r="AB1" s="177"/>
      <c r="AC1" s="177"/>
      <c r="AD1" s="177"/>
      <c r="AE1" s="177"/>
      <c r="AF1" s="178"/>
      <c r="AG1" s="167" t="s">
        <v>111</v>
      </c>
      <c r="AH1" s="168"/>
      <c r="AI1" s="168"/>
      <c r="AJ1" s="168"/>
      <c r="AK1" s="168"/>
      <c r="AL1" s="169"/>
      <c r="AM1" s="156" t="s">
        <v>112</v>
      </c>
      <c r="AN1" s="157"/>
      <c r="AO1" s="157"/>
      <c r="AP1" s="157"/>
      <c r="AQ1" s="157"/>
      <c r="AR1" s="158"/>
      <c r="AS1" s="159" t="s">
        <v>113</v>
      </c>
      <c r="AT1" s="160"/>
      <c r="AU1" s="160"/>
      <c r="AV1" s="160"/>
      <c r="AW1" s="160"/>
      <c r="AX1" s="161"/>
      <c r="AY1" s="162" t="s">
        <v>114</v>
      </c>
      <c r="AZ1" s="163"/>
      <c r="BA1" s="163"/>
      <c r="BB1" s="163"/>
      <c r="BC1" s="163"/>
      <c r="BD1" s="164"/>
      <c r="BE1" s="159" t="s">
        <v>115</v>
      </c>
      <c r="BF1" s="160"/>
      <c r="BG1" s="160"/>
      <c r="BH1" s="160"/>
      <c r="BI1" s="160"/>
      <c r="BJ1" s="161"/>
      <c r="BK1" s="165" t="s">
        <v>0</v>
      </c>
      <c r="BL1" s="166"/>
      <c r="BM1" s="166"/>
      <c r="BN1" s="166"/>
      <c r="BO1" s="166"/>
      <c r="BP1" s="166"/>
      <c r="BQ1" s="166"/>
      <c r="BR1" s="166"/>
      <c r="BS1" s="166"/>
      <c r="BT1" s="166"/>
      <c r="BU1" s="45"/>
      <c r="BV1" s="10"/>
      <c r="BW1" s="10"/>
      <c r="BY1" s="6"/>
      <c r="BZ1" s="7"/>
      <c r="CA1" s="8" t="s">
        <v>1</v>
      </c>
      <c r="CB1" s="8"/>
      <c r="CC1" s="8"/>
      <c r="CD1" s="9"/>
    </row>
    <row r="2" spans="1:16056" ht="44.25" customHeight="1" thickBot="1" x14ac:dyDescent="0.35">
      <c r="A2" s="31" t="s">
        <v>2</v>
      </c>
      <c r="B2" s="30" t="s">
        <v>3</v>
      </c>
      <c r="C2" s="67" t="s">
        <v>4</v>
      </c>
      <c r="D2" s="68" t="s">
        <v>5</v>
      </c>
      <c r="E2" s="68" t="s">
        <v>6</v>
      </c>
      <c r="F2" s="68" t="s">
        <v>7</v>
      </c>
      <c r="G2" s="68" t="s">
        <v>8</v>
      </c>
      <c r="H2" s="69" t="s">
        <v>9</v>
      </c>
      <c r="I2" s="70" t="s">
        <v>4</v>
      </c>
      <c r="J2" s="71" t="s">
        <v>5</v>
      </c>
      <c r="K2" s="71" t="s">
        <v>6</v>
      </c>
      <c r="L2" s="71" t="s">
        <v>7</v>
      </c>
      <c r="M2" s="71" t="s">
        <v>8</v>
      </c>
      <c r="N2" s="72" t="s">
        <v>9</v>
      </c>
      <c r="O2" s="73" t="s">
        <v>4</v>
      </c>
      <c r="P2" s="74" t="s">
        <v>5</v>
      </c>
      <c r="Q2" s="74" t="s">
        <v>6</v>
      </c>
      <c r="R2" s="74" t="s">
        <v>7</v>
      </c>
      <c r="S2" s="74" t="s">
        <v>8</v>
      </c>
      <c r="T2" s="75" t="s">
        <v>9</v>
      </c>
      <c r="U2" s="76" t="s">
        <v>4</v>
      </c>
      <c r="V2" s="77" t="s">
        <v>5</v>
      </c>
      <c r="W2" s="77" t="s">
        <v>6</v>
      </c>
      <c r="X2" s="77" t="s">
        <v>7</v>
      </c>
      <c r="Y2" s="77" t="s">
        <v>8</v>
      </c>
      <c r="Z2" s="78" t="s">
        <v>9</v>
      </c>
      <c r="AA2" s="73" t="s">
        <v>4</v>
      </c>
      <c r="AB2" s="74" t="s">
        <v>5</v>
      </c>
      <c r="AC2" s="74" t="s">
        <v>6</v>
      </c>
      <c r="AD2" s="74" t="s">
        <v>7</v>
      </c>
      <c r="AE2" s="74" t="s">
        <v>8</v>
      </c>
      <c r="AF2" s="75" t="s">
        <v>9</v>
      </c>
      <c r="AG2" s="79" t="s">
        <v>4</v>
      </c>
      <c r="AH2" s="79" t="s">
        <v>5</v>
      </c>
      <c r="AI2" s="79" t="s">
        <v>6</v>
      </c>
      <c r="AJ2" s="79" t="s">
        <v>7</v>
      </c>
      <c r="AK2" s="79" t="s">
        <v>8</v>
      </c>
      <c r="AL2" s="80" t="s">
        <v>9</v>
      </c>
      <c r="AM2" s="81" t="s">
        <v>4</v>
      </c>
      <c r="AN2" s="81" t="s">
        <v>5</v>
      </c>
      <c r="AO2" s="81" t="s">
        <v>6</v>
      </c>
      <c r="AP2" s="81" t="s">
        <v>7</v>
      </c>
      <c r="AQ2" s="81" t="s">
        <v>8</v>
      </c>
      <c r="AR2" s="82" t="s">
        <v>9</v>
      </c>
      <c r="AS2" s="83" t="s">
        <v>4</v>
      </c>
      <c r="AT2" s="83" t="s">
        <v>5</v>
      </c>
      <c r="AU2" s="83" t="s">
        <v>6</v>
      </c>
      <c r="AV2" s="83" t="s">
        <v>7</v>
      </c>
      <c r="AW2" s="83" t="s">
        <v>8</v>
      </c>
      <c r="AX2" s="84" t="s">
        <v>9</v>
      </c>
      <c r="AY2" s="77" t="s">
        <v>4</v>
      </c>
      <c r="AZ2" s="77" t="s">
        <v>5</v>
      </c>
      <c r="BA2" s="77" t="s">
        <v>6</v>
      </c>
      <c r="BB2" s="77" t="s">
        <v>7</v>
      </c>
      <c r="BC2" s="77" t="s">
        <v>8</v>
      </c>
      <c r="BD2" s="78" t="s">
        <v>9</v>
      </c>
      <c r="BE2" s="83" t="s">
        <v>4</v>
      </c>
      <c r="BF2" s="83" t="s">
        <v>5</v>
      </c>
      <c r="BG2" s="83" t="s">
        <v>6</v>
      </c>
      <c r="BH2" s="83" t="s">
        <v>7</v>
      </c>
      <c r="BI2" s="83" t="s">
        <v>8</v>
      </c>
      <c r="BJ2" s="85" t="s">
        <v>9</v>
      </c>
      <c r="BK2" s="46" t="s">
        <v>10</v>
      </c>
      <c r="BL2" s="47" t="s">
        <v>11</v>
      </c>
      <c r="BM2" s="47" t="s">
        <v>12</v>
      </c>
      <c r="BN2" s="47" t="s">
        <v>13</v>
      </c>
      <c r="BO2" s="47" t="s">
        <v>14</v>
      </c>
      <c r="BP2" s="47" t="s">
        <v>116</v>
      </c>
      <c r="BQ2" s="47" t="s">
        <v>15</v>
      </c>
      <c r="BR2" s="47" t="s">
        <v>16</v>
      </c>
      <c r="BS2" s="48" t="s">
        <v>17</v>
      </c>
      <c r="BT2" s="48" t="s">
        <v>18</v>
      </c>
      <c r="BU2" s="49" t="s">
        <v>19</v>
      </c>
      <c r="BV2" s="26" t="s">
        <v>117</v>
      </c>
      <c r="BW2" s="26" t="s">
        <v>20</v>
      </c>
      <c r="BX2" s="25" t="s">
        <v>118</v>
      </c>
      <c r="BY2" s="27" t="s">
        <v>119</v>
      </c>
      <c r="BZ2" s="28" t="s">
        <v>21</v>
      </c>
      <c r="CA2" s="29" t="s">
        <v>120</v>
      </c>
      <c r="CB2" s="29" t="s">
        <v>121</v>
      </c>
      <c r="CC2" s="29" t="s">
        <v>120</v>
      </c>
      <c r="CD2" s="29" t="s">
        <v>121</v>
      </c>
      <c r="CE2" s="12" t="s">
        <v>122</v>
      </c>
      <c r="CF2" s="12" t="s">
        <v>123</v>
      </c>
      <c r="CG2" s="12" t="s">
        <v>124</v>
      </c>
      <c r="CH2" s="12" t="s">
        <v>125</v>
      </c>
      <c r="CI2" s="12" t="s">
        <v>126</v>
      </c>
      <c r="CJ2" s="11" t="s">
        <v>127</v>
      </c>
      <c r="CK2" s="11" t="s">
        <v>128</v>
      </c>
      <c r="CL2" s="11" t="s">
        <v>129</v>
      </c>
      <c r="CM2" s="11" t="s">
        <v>130</v>
      </c>
      <c r="CN2" s="11" t="s">
        <v>131</v>
      </c>
      <c r="CO2" s="12" t="s">
        <v>132</v>
      </c>
      <c r="CP2" s="12" t="s">
        <v>133</v>
      </c>
      <c r="CQ2" s="13" t="s">
        <v>134</v>
      </c>
      <c r="CR2" s="13" t="s">
        <v>135</v>
      </c>
      <c r="CS2" s="14" t="s">
        <v>136</v>
      </c>
      <c r="CT2" s="14" t="s">
        <v>137</v>
      </c>
      <c r="CU2" s="11" t="s">
        <v>138</v>
      </c>
      <c r="CV2" s="11" t="s">
        <v>139</v>
      </c>
      <c r="CW2" s="11" t="s">
        <v>140</v>
      </c>
      <c r="CX2" s="11" t="s">
        <v>141</v>
      </c>
      <c r="CY2" s="11" t="s">
        <v>142</v>
      </c>
      <c r="CZ2" s="11" t="s">
        <v>143</v>
      </c>
      <c r="DA2" s="5" t="s">
        <v>144</v>
      </c>
      <c r="DB2" s="5" t="s">
        <v>145</v>
      </c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</row>
    <row r="3" spans="1:16056" s="40" customFormat="1" ht="12" customHeight="1" x14ac:dyDescent="0.25">
      <c r="A3" s="35" t="s">
        <v>25</v>
      </c>
      <c r="B3" s="61" t="s">
        <v>27</v>
      </c>
      <c r="C3" s="90">
        <v>52927</v>
      </c>
      <c r="D3" s="90">
        <v>2044</v>
      </c>
      <c r="E3" s="90">
        <v>992</v>
      </c>
      <c r="F3" s="90">
        <v>0</v>
      </c>
      <c r="G3" s="90">
        <v>370</v>
      </c>
      <c r="H3" s="112">
        <f t="shared" ref="H3:H28" si="0">SUM(C3:G3)</f>
        <v>56333</v>
      </c>
      <c r="I3" s="91">
        <v>765</v>
      </c>
      <c r="J3" s="91">
        <v>51</v>
      </c>
      <c r="K3" s="91">
        <v>23</v>
      </c>
      <c r="L3" s="91">
        <v>0</v>
      </c>
      <c r="M3" s="91">
        <v>61</v>
      </c>
      <c r="N3" s="112">
        <f t="shared" ref="N3:N28" si="1">SUM(I3:M3)</f>
        <v>900</v>
      </c>
      <c r="O3" s="92">
        <v>2829642050</v>
      </c>
      <c r="P3" s="92">
        <v>160284525</v>
      </c>
      <c r="Q3" s="92">
        <v>61038275</v>
      </c>
      <c r="R3" s="92">
        <v>0</v>
      </c>
      <c r="S3" s="92">
        <v>110365375</v>
      </c>
      <c r="T3" s="113">
        <f t="shared" ref="T3:T28" si="2">SUM(O3:S3)</f>
        <v>3161330225</v>
      </c>
      <c r="U3" s="92">
        <v>56592795000</v>
      </c>
      <c r="V3" s="92">
        <v>2761640000</v>
      </c>
      <c r="W3" s="92">
        <v>1133637000</v>
      </c>
      <c r="X3" s="92">
        <v>0</v>
      </c>
      <c r="Y3" s="92">
        <v>2104183500</v>
      </c>
      <c r="Z3" s="113">
        <f t="shared" ref="Z3:Z28" si="3">SUM(U3:Y3)</f>
        <v>62592255500</v>
      </c>
      <c r="AA3" s="92">
        <v>40816348300</v>
      </c>
      <c r="AB3" s="92">
        <v>1514147200</v>
      </c>
      <c r="AC3" s="92">
        <v>736900500</v>
      </c>
      <c r="AD3" s="92">
        <v>0</v>
      </c>
      <c r="AE3" s="92">
        <v>1876071500</v>
      </c>
      <c r="AF3" s="113">
        <f t="shared" ref="AF3:AF28" si="4">SUM(AA3:AE3)</f>
        <v>44943467500</v>
      </c>
      <c r="AG3" s="90">
        <v>52931</v>
      </c>
      <c r="AH3" s="90">
        <v>2044</v>
      </c>
      <c r="AI3" s="90">
        <v>992</v>
      </c>
      <c r="AJ3" s="90">
        <v>0</v>
      </c>
      <c r="AK3" s="90">
        <v>369</v>
      </c>
      <c r="AL3" s="112">
        <f t="shared" ref="AL3:AL28" si="5">SUM(AG3:AK3)</f>
        <v>56336</v>
      </c>
      <c r="AM3" s="91">
        <v>761</v>
      </c>
      <c r="AN3" s="91">
        <v>51</v>
      </c>
      <c r="AO3" s="91">
        <v>23</v>
      </c>
      <c r="AP3" s="91">
        <v>0</v>
      </c>
      <c r="AQ3" s="91">
        <v>62</v>
      </c>
      <c r="AR3" s="112">
        <f t="shared" ref="AR3:AR28" si="6">SUM(AM3:AQ3)</f>
        <v>897</v>
      </c>
      <c r="AS3" s="92">
        <v>2385935100</v>
      </c>
      <c r="AT3" s="92">
        <v>150284125</v>
      </c>
      <c r="AU3" s="92">
        <v>56925000</v>
      </c>
      <c r="AV3" s="92">
        <v>0</v>
      </c>
      <c r="AW3" s="92">
        <v>96065900</v>
      </c>
      <c r="AX3" s="113">
        <f t="shared" ref="AX3:AX28" si="7">SUM(AS3:AW3)</f>
        <v>2689210125</v>
      </c>
      <c r="AY3" s="92">
        <v>47718180000</v>
      </c>
      <c r="AZ3" s="92">
        <v>2508754500</v>
      </c>
      <c r="BA3" s="92">
        <v>1011728000</v>
      </c>
      <c r="BB3" s="92">
        <v>0</v>
      </c>
      <c r="BC3" s="92">
        <v>1796848000</v>
      </c>
      <c r="BD3" s="113">
        <f t="shared" ref="BD3:BD28" si="8">SUM(AY3:BC3)</f>
        <v>53035510500</v>
      </c>
      <c r="BE3" s="92">
        <v>33247722800</v>
      </c>
      <c r="BF3" s="92">
        <v>1350515600</v>
      </c>
      <c r="BG3" s="92">
        <v>652549400</v>
      </c>
      <c r="BH3" s="92">
        <v>0</v>
      </c>
      <c r="BI3" s="92">
        <v>1568562200</v>
      </c>
      <c r="BJ3" s="113">
        <f t="shared" ref="BJ3:BJ28" si="9">SUM(BE3:BI3)</f>
        <v>36819350000</v>
      </c>
      <c r="BK3" s="88">
        <f t="shared" ref="BK3:BN8" si="10">IF(ISERR(AA3/BE3-1),"N/A",AA3/BE3-1)</f>
        <v>0.22764342525136794</v>
      </c>
      <c r="BL3" s="88">
        <f t="shared" si="10"/>
        <v>0.12116231756227025</v>
      </c>
      <c r="BM3" s="88">
        <f t="shared" si="10"/>
        <v>0.12926393005648307</v>
      </c>
      <c r="BN3" s="88" t="str">
        <f t="shared" si="10"/>
        <v>N/A</v>
      </c>
      <c r="BO3" s="88">
        <f t="shared" ref="BO3:BR8" si="11">IF(ISERR(U3/AY3-1),"N/A",U3/AY3-1)</f>
        <v>0.18597974608419676</v>
      </c>
      <c r="BP3" s="88">
        <f t="shared" si="11"/>
        <v>0.10080121430773725</v>
      </c>
      <c r="BQ3" s="88">
        <f t="shared" si="11"/>
        <v>0.1204958249648127</v>
      </c>
      <c r="BR3" s="88" t="str">
        <f t="shared" si="11"/>
        <v>N/A</v>
      </c>
      <c r="BS3" s="88">
        <f t="shared" ref="BS3:BS28" si="12">IF(ISERR(AF3/BJ3-1),"N/A",AF3/BJ3-1)</f>
        <v>0.22064804240161773</v>
      </c>
      <c r="BT3" s="88">
        <f t="shared" ref="BT3:BT28" si="13">IF(ISERR(Z3/BD3-1),"N/A",Z3/BD3-1)</f>
        <v>0.18019521090496537</v>
      </c>
      <c r="BU3" s="89">
        <f t="shared" ref="BU3:BU28" si="14">(H3+N3)-(AL3+AR3)</f>
        <v>0</v>
      </c>
      <c r="BV3" s="66" t="s">
        <v>146</v>
      </c>
      <c r="BW3" s="34" t="s">
        <v>147</v>
      </c>
      <c r="BX3" s="34"/>
      <c r="BY3" s="33">
        <f t="shared" ref="BY3:BY28" si="15">H3+N3</f>
        <v>57233</v>
      </c>
      <c r="BZ3" s="33">
        <f t="shared" ref="BZ3:BZ13" si="16">SUM(C3:BJ3)</f>
        <v>406482476632</v>
      </c>
      <c r="CA3" s="33" t="str">
        <f t="shared" ref="CA3:CA28" si="17">IF((BZ3&lt;&gt;0),IF(Z3&gt;T3, "YES","CHECK NAV, CIV"),0)</f>
        <v>YES</v>
      </c>
      <c r="CB3" s="33" t="str">
        <f t="shared" ref="CB3:CB28" si="18">IF(Z3&gt;AF3, "YES","CHECK SV, CIV")</f>
        <v>YES</v>
      </c>
      <c r="CC3" s="33" t="str">
        <f t="shared" ref="CC3:CC28" si="19">IF(BD3&gt;AX3, "YES","CHECK NAV, CIV")</f>
        <v>YES</v>
      </c>
      <c r="CD3" s="33" t="str">
        <f t="shared" ref="CD3:CD28" si="20">IF(BD3&gt;BJ3, "YES","CHECK NAV, CIV")</f>
        <v>YES</v>
      </c>
      <c r="CE3" s="33">
        <f t="shared" ref="CE3:CI13" si="21">C3-AG3</f>
        <v>-4</v>
      </c>
      <c r="CF3" s="33">
        <f t="shared" si="21"/>
        <v>0</v>
      </c>
      <c r="CG3" s="33">
        <f t="shared" si="21"/>
        <v>0</v>
      </c>
      <c r="CH3" s="33">
        <f t="shared" si="21"/>
        <v>0</v>
      </c>
      <c r="CI3" s="33">
        <f t="shared" si="21"/>
        <v>1</v>
      </c>
      <c r="CJ3" s="33">
        <f t="shared" ref="CJ3:CN13" si="22">I3-AM3</f>
        <v>4</v>
      </c>
      <c r="CK3" s="33">
        <f t="shared" si="22"/>
        <v>0</v>
      </c>
      <c r="CL3" s="33">
        <f t="shared" si="22"/>
        <v>0</v>
      </c>
      <c r="CM3" s="33">
        <f t="shared" si="22"/>
        <v>0</v>
      </c>
      <c r="CN3" s="33">
        <f t="shared" si="22"/>
        <v>-1</v>
      </c>
      <c r="CO3" s="33">
        <f t="shared" ref="CO3:CO28" si="23">SUM(O3:S3)</f>
        <v>3161330225</v>
      </c>
      <c r="CP3" s="33">
        <f t="shared" ref="CP3:CP28" si="24">CO3-T3</f>
        <v>0</v>
      </c>
      <c r="CQ3" s="33">
        <f t="shared" ref="CQ3:CQ28" si="25">SUM(U3:Y3)</f>
        <v>62592255500</v>
      </c>
      <c r="CR3" s="33">
        <f t="shared" ref="CR3:CR28" si="26">CQ3-Z3</f>
        <v>0</v>
      </c>
      <c r="CS3" s="33">
        <f t="shared" ref="CS3:CS28" si="27">SUM(AA3:AE3)</f>
        <v>44943467500</v>
      </c>
      <c r="CT3" s="33">
        <f t="shared" ref="CT3:CT28" si="28">AF3-CS3</f>
        <v>0</v>
      </c>
      <c r="CU3" s="33">
        <f t="shared" ref="CU3:CU28" si="29">SUM(AS3:AW3)</f>
        <v>2689210125</v>
      </c>
      <c r="CV3" s="33">
        <f t="shared" ref="CV3:CV28" si="30">CU3-AX3</f>
        <v>0</v>
      </c>
      <c r="CW3" s="33">
        <f t="shared" ref="CW3:CW28" si="31">SUM(AY3:BC3)</f>
        <v>53035510500</v>
      </c>
      <c r="CX3" s="33">
        <f t="shared" ref="CX3:CX28" si="32">CW3-BD3</f>
        <v>0</v>
      </c>
      <c r="CY3" s="33">
        <f t="shared" ref="CY3:CY28" si="33">SUM(BE3:BI3)</f>
        <v>36819350000</v>
      </c>
      <c r="CZ3" s="33">
        <f t="shared" ref="CZ3:CZ28" si="34">CY3-BJ3</f>
        <v>0</v>
      </c>
      <c r="DA3" s="38" t="e">
        <f>VLOOKUP(B3,#REF!,1,FALSE)</f>
        <v>#REF!</v>
      </c>
      <c r="DB3" s="38" t="s">
        <v>148</v>
      </c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</row>
    <row r="4" spans="1:16056" s="39" customFormat="1" ht="12" customHeight="1" x14ac:dyDescent="0.25">
      <c r="A4" s="35" t="s">
        <v>25</v>
      </c>
      <c r="B4" s="61" t="s">
        <v>30</v>
      </c>
      <c r="C4" s="90">
        <v>42211</v>
      </c>
      <c r="D4" s="90">
        <v>2026</v>
      </c>
      <c r="E4" s="91">
        <v>682</v>
      </c>
      <c r="F4" s="86">
        <v>0</v>
      </c>
      <c r="G4" s="91">
        <v>471</v>
      </c>
      <c r="H4" s="112">
        <f t="shared" si="0"/>
        <v>45390</v>
      </c>
      <c r="I4" s="90">
        <v>1256</v>
      </c>
      <c r="J4" s="91">
        <v>470</v>
      </c>
      <c r="K4" s="91">
        <v>150</v>
      </c>
      <c r="L4" s="86">
        <v>0</v>
      </c>
      <c r="M4" s="86">
        <v>7</v>
      </c>
      <c r="N4" s="112">
        <f t="shared" si="1"/>
        <v>1883</v>
      </c>
      <c r="O4" s="92">
        <v>4079644000</v>
      </c>
      <c r="P4" s="92">
        <v>238127775</v>
      </c>
      <c r="Q4" s="92">
        <v>46646225</v>
      </c>
      <c r="R4" s="87">
        <v>0</v>
      </c>
      <c r="S4" s="92">
        <v>149400750</v>
      </c>
      <c r="T4" s="113">
        <f t="shared" si="2"/>
        <v>4513818750</v>
      </c>
      <c r="U4" s="92">
        <v>81592835000</v>
      </c>
      <c r="V4" s="92">
        <v>4502717500</v>
      </c>
      <c r="W4" s="92">
        <v>853290000</v>
      </c>
      <c r="X4" s="87">
        <v>0</v>
      </c>
      <c r="Y4" s="92">
        <v>2926980000</v>
      </c>
      <c r="Z4" s="113">
        <f t="shared" si="3"/>
        <v>89875822500</v>
      </c>
      <c r="AA4" s="92">
        <v>61438557000</v>
      </c>
      <c r="AB4" s="92">
        <v>3284082500</v>
      </c>
      <c r="AC4" s="92">
        <v>623117000</v>
      </c>
      <c r="AD4" s="87">
        <v>0</v>
      </c>
      <c r="AE4" s="92">
        <v>2721800000</v>
      </c>
      <c r="AF4" s="113">
        <f t="shared" si="4"/>
        <v>68067556500</v>
      </c>
      <c r="AG4" s="90">
        <v>42214</v>
      </c>
      <c r="AH4" s="90">
        <v>2019</v>
      </c>
      <c r="AI4" s="91">
        <v>679</v>
      </c>
      <c r="AJ4" s="86">
        <v>0</v>
      </c>
      <c r="AK4" s="91">
        <v>476</v>
      </c>
      <c r="AL4" s="112">
        <f t="shared" si="5"/>
        <v>45388</v>
      </c>
      <c r="AM4" s="90">
        <v>1281</v>
      </c>
      <c r="AN4" s="91">
        <v>492</v>
      </c>
      <c r="AO4" s="91">
        <v>154</v>
      </c>
      <c r="AP4" s="86">
        <v>0</v>
      </c>
      <c r="AQ4" s="86">
        <v>7</v>
      </c>
      <c r="AR4" s="112">
        <f t="shared" si="6"/>
        <v>1934</v>
      </c>
      <c r="AS4" s="92">
        <v>3424072250</v>
      </c>
      <c r="AT4" s="92">
        <v>225210775</v>
      </c>
      <c r="AU4" s="92">
        <v>45428025</v>
      </c>
      <c r="AV4" s="87">
        <v>0</v>
      </c>
      <c r="AW4" s="92">
        <v>133529750</v>
      </c>
      <c r="AX4" s="113">
        <f t="shared" si="7"/>
        <v>3828240800</v>
      </c>
      <c r="AY4" s="92">
        <v>68481445000</v>
      </c>
      <c r="AZ4" s="92">
        <v>4168502500</v>
      </c>
      <c r="BA4" s="92">
        <v>792205000</v>
      </c>
      <c r="BB4" s="87">
        <v>0</v>
      </c>
      <c r="BC4" s="92">
        <v>2602475000</v>
      </c>
      <c r="BD4" s="113">
        <f t="shared" si="8"/>
        <v>76044627500</v>
      </c>
      <c r="BE4" s="92">
        <v>49875382000</v>
      </c>
      <c r="BF4" s="92">
        <v>2979705000</v>
      </c>
      <c r="BG4" s="92">
        <v>547922000</v>
      </c>
      <c r="BH4" s="87">
        <v>0</v>
      </c>
      <c r="BI4" s="92">
        <v>2394805000</v>
      </c>
      <c r="BJ4" s="113">
        <f t="shared" si="9"/>
        <v>55797814000</v>
      </c>
      <c r="BK4" s="88">
        <f t="shared" si="10"/>
        <v>0.23184133206237889</v>
      </c>
      <c r="BL4" s="88">
        <f t="shared" si="10"/>
        <v>0.10215021285664183</v>
      </c>
      <c r="BM4" s="88">
        <f t="shared" si="10"/>
        <v>0.1372366869736934</v>
      </c>
      <c r="BN4" s="88" t="str">
        <f t="shared" si="10"/>
        <v>N/A</v>
      </c>
      <c r="BO4" s="88">
        <f t="shared" si="11"/>
        <v>0.19145901492002682</v>
      </c>
      <c r="BP4" s="88">
        <f t="shared" si="11"/>
        <v>8.0176274333528585E-2</v>
      </c>
      <c r="BQ4" s="88">
        <f t="shared" si="11"/>
        <v>7.71075668545389E-2</v>
      </c>
      <c r="BR4" s="88" t="str">
        <f t="shared" si="11"/>
        <v>N/A</v>
      </c>
      <c r="BS4" s="88">
        <f t="shared" si="12"/>
        <v>0.21989647300519688</v>
      </c>
      <c r="BT4" s="88">
        <f t="shared" si="13"/>
        <v>0.18188260571070591</v>
      </c>
      <c r="BU4" s="89">
        <f t="shared" si="14"/>
        <v>-49</v>
      </c>
      <c r="BV4" s="65" t="s">
        <v>146</v>
      </c>
      <c r="BW4" s="34" t="s">
        <v>147</v>
      </c>
      <c r="BX4" s="34"/>
      <c r="BY4" s="33">
        <f t="shared" si="15"/>
        <v>47273</v>
      </c>
      <c r="BZ4" s="33">
        <f t="shared" si="16"/>
        <v>596255949290</v>
      </c>
      <c r="CA4" s="33" t="str">
        <f t="shared" si="17"/>
        <v>YES</v>
      </c>
      <c r="CB4" s="33" t="str">
        <f t="shared" si="18"/>
        <v>YES</v>
      </c>
      <c r="CC4" s="33" t="str">
        <f t="shared" si="19"/>
        <v>YES</v>
      </c>
      <c r="CD4" s="33" t="str">
        <f t="shared" si="20"/>
        <v>YES</v>
      </c>
      <c r="CE4" s="33">
        <f t="shared" si="21"/>
        <v>-3</v>
      </c>
      <c r="CF4" s="33">
        <f t="shared" si="21"/>
        <v>7</v>
      </c>
      <c r="CG4" s="33">
        <f t="shared" si="21"/>
        <v>3</v>
      </c>
      <c r="CH4" s="33">
        <f t="shared" si="21"/>
        <v>0</v>
      </c>
      <c r="CI4" s="33">
        <f t="shared" si="21"/>
        <v>-5</v>
      </c>
      <c r="CJ4" s="33">
        <f t="shared" si="22"/>
        <v>-25</v>
      </c>
      <c r="CK4" s="33">
        <f t="shared" si="22"/>
        <v>-22</v>
      </c>
      <c r="CL4" s="33">
        <f t="shared" si="22"/>
        <v>-4</v>
      </c>
      <c r="CM4" s="33">
        <f t="shared" si="22"/>
        <v>0</v>
      </c>
      <c r="CN4" s="33">
        <f t="shared" si="22"/>
        <v>0</v>
      </c>
      <c r="CO4" s="33">
        <f t="shared" si="23"/>
        <v>4513818750</v>
      </c>
      <c r="CP4" s="33">
        <f t="shared" si="24"/>
        <v>0</v>
      </c>
      <c r="CQ4" s="33">
        <f t="shared" si="25"/>
        <v>89875822500</v>
      </c>
      <c r="CR4" s="33">
        <f t="shared" si="26"/>
        <v>0</v>
      </c>
      <c r="CS4" s="33">
        <f t="shared" si="27"/>
        <v>68067556500</v>
      </c>
      <c r="CT4" s="33">
        <f t="shared" si="28"/>
        <v>0</v>
      </c>
      <c r="CU4" s="33">
        <f t="shared" si="29"/>
        <v>3828240800</v>
      </c>
      <c r="CV4" s="33">
        <f t="shared" si="30"/>
        <v>0</v>
      </c>
      <c r="CW4" s="33">
        <f t="shared" si="31"/>
        <v>76044627500</v>
      </c>
      <c r="CX4" s="33">
        <f t="shared" si="32"/>
        <v>0</v>
      </c>
      <c r="CY4" s="33">
        <f t="shared" si="33"/>
        <v>55797814000</v>
      </c>
      <c r="CZ4" s="33">
        <f t="shared" si="34"/>
        <v>0</v>
      </c>
      <c r="DA4" s="38" t="e">
        <f>VLOOKUP(B4,#REF!,1,FALSE)</f>
        <v>#REF!</v>
      </c>
      <c r="DB4" s="38" t="s">
        <v>148</v>
      </c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</row>
    <row r="5" spans="1:16056" s="39" customFormat="1" ht="12" customHeight="1" x14ac:dyDescent="0.25">
      <c r="A5" s="35" t="s">
        <v>25</v>
      </c>
      <c r="B5" s="62" t="s">
        <v>32</v>
      </c>
      <c r="C5" s="90">
        <v>73003</v>
      </c>
      <c r="D5" s="90">
        <v>5522</v>
      </c>
      <c r="E5" s="91">
        <v>384</v>
      </c>
      <c r="F5" s="86">
        <v>0</v>
      </c>
      <c r="G5" s="91">
        <v>965</v>
      </c>
      <c r="H5" s="112">
        <f t="shared" si="0"/>
        <v>79874</v>
      </c>
      <c r="I5" s="91">
        <v>789</v>
      </c>
      <c r="J5" s="91">
        <v>36</v>
      </c>
      <c r="K5" s="91">
        <v>3</v>
      </c>
      <c r="L5" s="86">
        <v>0</v>
      </c>
      <c r="M5" s="91">
        <v>22</v>
      </c>
      <c r="N5" s="112">
        <f t="shared" si="1"/>
        <v>850</v>
      </c>
      <c r="O5" s="92">
        <v>6311539000</v>
      </c>
      <c r="P5" s="92">
        <v>435489858</v>
      </c>
      <c r="Q5" s="92">
        <v>37944075</v>
      </c>
      <c r="R5" s="87">
        <v>0</v>
      </c>
      <c r="S5" s="92">
        <v>361857000</v>
      </c>
      <c r="T5" s="113">
        <f t="shared" si="2"/>
        <v>7146829933</v>
      </c>
      <c r="U5" s="92">
        <v>126167725000</v>
      </c>
      <c r="V5" s="92">
        <v>7473152500</v>
      </c>
      <c r="W5" s="92">
        <v>710242500</v>
      </c>
      <c r="X5" s="87">
        <v>0</v>
      </c>
      <c r="Y5" s="92">
        <v>7045415000</v>
      </c>
      <c r="Z5" s="113">
        <f t="shared" si="3"/>
        <v>141396535000</v>
      </c>
      <c r="AA5" s="92">
        <v>96298597500</v>
      </c>
      <c r="AB5" s="92">
        <v>4998679500</v>
      </c>
      <c r="AC5" s="92">
        <v>664807500</v>
      </c>
      <c r="AD5" s="87">
        <v>0</v>
      </c>
      <c r="AE5" s="92">
        <v>6525922500</v>
      </c>
      <c r="AF5" s="113">
        <f t="shared" si="4"/>
        <v>108488007000</v>
      </c>
      <c r="AG5" s="90">
        <v>73003</v>
      </c>
      <c r="AH5" s="90">
        <v>5522</v>
      </c>
      <c r="AI5" s="91">
        <v>384</v>
      </c>
      <c r="AJ5" s="86">
        <v>0</v>
      </c>
      <c r="AK5" s="91">
        <v>966</v>
      </c>
      <c r="AL5" s="112">
        <f t="shared" si="5"/>
        <v>79875</v>
      </c>
      <c r="AM5" s="91">
        <v>788</v>
      </c>
      <c r="AN5" s="91">
        <v>36</v>
      </c>
      <c r="AO5" s="91">
        <v>3</v>
      </c>
      <c r="AP5" s="86">
        <v>0</v>
      </c>
      <c r="AQ5" s="91">
        <v>22</v>
      </c>
      <c r="AR5" s="112">
        <f t="shared" si="6"/>
        <v>849</v>
      </c>
      <c r="AS5" s="92">
        <v>5696598875</v>
      </c>
      <c r="AT5" s="92">
        <v>420940891</v>
      </c>
      <c r="AU5" s="92">
        <v>36722325</v>
      </c>
      <c r="AV5" s="87">
        <v>0</v>
      </c>
      <c r="AW5" s="92">
        <v>324576500</v>
      </c>
      <c r="AX5" s="113">
        <f t="shared" si="7"/>
        <v>6478838591</v>
      </c>
      <c r="AY5" s="92">
        <v>113861352500</v>
      </c>
      <c r="AZ5" s="92">
        <v>7210715500</v>
      </c>
      <c r="BA5" s="92">
        <v>686650000</v>
      </c>
      <c r="BB5" s="87">
        <v>0</v>
      </c>
      <c r="BC5" s="92">
        <v>6284735000</v>
      </c>
      <c r="BD5" s="113">
        <f t="shared" si="8"/>
        <v>128043453000</v>
      </c>
      <c r="BE5" s="92">
        <v>84202494500</v>
      </c>
      <c r="BF5" s="92">
        <v>4799325500</v>
      </c>
      <c r="BG5" s="92">
        <v>646237500</v>
      </c>
      <c r="BH5" s="87">
        <v>0</v>
      </c>
      <c r="BI5" s="92">
        <v>5767742500</v>
      </c>
      <c r="BJ5" s="113">
        <f t="shared" si="9"/>
        <v>95415800000</v>
      </c>
      <c r="BK5" s="88">
        <f t="shared" si="10"/>
        <v>0.14365492461746476</v>
      </c>
      <c r="BL5" s="88">
        <f t="shared" si="10"/>
        <v>4.1537920276505602E-2</v>
      </c>
      <c r="BM5" s="88">
        <f t="shared" si="10"/>
        <v>2.8735565484825587E-2</v>
      </c>
      <c r="BN5" s="88" t="str">
        <f t="shared" si="10"/>
        <v>N/A</v>
      </c>
      <c r="BO5" s="88">
        <f t="shared" si="11"/>
        <v>0.10808208606164249</v>
      </c>
      <c r="BP5" s="88">
        <f t="shared" si="11"/>
        <v>3.6395417347973247E-2</v>
      </c>
      <c r="BQ5" s="88">
        <f t="shared" si="11"/>
        <v>3.4358843661253857E-2</v>
      </c>
      <c r="BR5" s="88" t="str">
        <f t="shared" si="11"/>
        <v>N/A</v>
      </c>
      <c r="BS5" s="88">
        <f t="shared" si="12"/>
        <v>0.13700254045975613</v>
      </c>
      <c r="BT5" s="88">
        <f t="shared" si="13"/>
        <v>0.10428555062475553</v>
      </c>
      <c r="BU5" s="89">
        <f t="shared" si="14"/>
        <v>0</v>
      </c>
      <c r="BV5" s="65" t="s">
        <v>146</v>
      </c>
      <c r="BW5" s="34" t="s">
        <v>147</v>
      </c>
      <c r="BX5" s="34"/>
      <c r="BY5" s="33">
        <f t="shared" si="15"/>
        <v>80724</v>
      </c>
      <c r="BZ5" s="33">
        <f t="shared" si="16"/>
        <v>973939249944</v>
      </c>
      <c r="CA5" s="33" t="str">
        <f t="shared" si="17"/>
        <v>YES</v>
      </c>
      <c r="CB5" s="33" t="str">
        <f t="shared" si="18"/>
        <v>YES</v>
      </c>
      <c r="CC5" s="33" t="str">
        <f t="shared" si="19"/>
        <v>YES</v>
      </c>
      <c r="CD5" s="33" t="str">
        <f t="shared" si="20"/>
        <v>YES</v>
      </c>
      <c r="CE5" s="33">
        <f t="shared" si="21"/>
        <v>0</v>
      </c>
      <c r="CF5" s="33">
        <f t="shared" si="21"/>
        <v>0</v>
      </c>
      <c r="CG5" s="33">
        <f t="shared" si="21"/>
        <v>0</v>
      </c>
      <c r="CH5" s="33">
        <f t="shared" si="21"/>
        <v>0</v>
      </c>
      <c r="CI5" s="33">
        <f t="shared" si="21"/>
        <v>-1</v>
      </c>
      <c r="CJ5" s="33">
        <f t="shared" si="22"/>
        <v>1</v>
      </c>
      <c r="CK5" s="33">
        <f t="shared" si="22"/>
        <v>0</v>
      </c>
      <c r="CL5" s="33">
        <f t="shared" si="22"/>
        <v>0</v>
      </c>
      <c r="CM5" s="33">
        <f t="shared" si="22"/>
        <v>0</v>
      </c>
      <c r="CN5" s="33">
        <f t="shared" si="22"/>
        <v>0</v>
      </c>
      <c r="CO5" s="33">
        <f t="shared" si="23"/>
        <v>7146829933</v>
      </c>
      <c r="CP5" s="33">
        <f t="shared" si="24"/>
        <v>0</v>
      </c>
      <c r="CQ5" s="33">
        <f t="shared" si="25"/>
        <v>141396535000</v>
      </c>
      <c r="CR5" s="33">
        <f t="shared" si="26"/>
        <v>0</v>
      </c>
      <c r="CS5" s="33">
        <f t="shared" si="27"/>
        <v>108488007000</v>
      </c>
      <c r="CT5" s="33">
        <f t="shared" si="28"/>
        <v>0</v>
      </c>
      <c r="CU5" s="33">
        <f t="shared" si="29"/>
        <v>6478838591</v>
      </c>
      <c r="CV5" s="33">
        <f t="shared" si="30"/>
        <v>0</v>
      </c>
      <c r="CW5" s="33">
        <f t="shared" si="31"/>
        <v>128043453000</v>
      </c>
      <c r="CX5" s="33">
        <f t="shared" si="32"/>
        <v>0</v>
      </c>
      <c r="CY5" s="33">
        <f t="shared" si="33"/>
        <v>95415800000</v>
      </c>
      <c r="CZ5" s="33">
        <f t="shared" si="34"/>
        <v>0</v>
      </c>
      <c r="DA5" s="38" t="e">
        <f>VLOOKUP(B5,#REF!,1,FALSE)</f>
        <v>#REF!</v>
      </c>
      <c r="DB5" s="38" t="s">
        <v>148</v>
      </c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</row>
    <row r="6" spans="1:16056" s="40" customFormat="1" ht="12" customHeight="1" x14ac:dyDescent="0.25">
      <c r="A6" s="35" t="s">
        <v>25</v>
      </c>
      <c r="B6" s="61" t="s">
        <v>33</v>
      </c>
      <c r="C6" s="114">
        <v>68391</v>
      </c>
      <c r="D6" s="114">
        <v>2483</v>
      </c>
      <c r="E6" s="114">
        <v>3835</v>
      </c>
      <c r="F6" s="116">
        <v>60</v>
      </c>
      <c r="G6" s="114">
        <v>1529</v>
      </c>
      <c r="H6" s="112">
        <f t="shared" si="0"/>
        <v>76298</v>
      </c>
      <c r="I6" s="114">
        <v>3875</v>
      </c>
      <c r="J6" s="116">
        <v>58</v>
      </c>
      <c r="K6" s="116">
        <v>810</v>
      </c>
      <c r="L6" s="116">
        <v>12</v>
      </c>
      <c r="M6" s="116">
        <v>24</v>
      </c>
      <c r="N6" s="112">
        <f t="shared" si="1"/>
        <v>4779</v>
      </c>
      <c r="O6" s="95">
        <v>2338964650</v>
      </c>
      <c r="P6" s="95">
        <v>213517056</v>
      </c>
      <c r="Q6" s="95">
        <v>477345325</v>
      </c>
      <c r="R6" s="96">
        <v>5863000</v>
      </c>
      <c r="S6" s="95">
        <v>63763925</v>
      </c>
      <c r="T6" s="113">
        <f t="shared" si="2"/>
        <v>3099453956</v>
      </c>
      <c r="U6" s="115">
        <v>46734998000</v>
      </c>
      <c r="V6" s="115">
        <v>3215378146</v>
      </c>
      <c r="W6" s="115">
        <v>7924606787</v>
      </c>
      <c r="X6" s="115">
        <v>117260000</v>
      </c>
      <c r="Y6" s="115">
        <v>1202855500</v>
      </c>
      <c r="Z6" s="113">
        <f t="shared" si="3"/>
        <v>59195098433</v>
      </c>
      <c r="AA6" s="115">
        <v>33921918500</v>
      </c>
      <c r="AB6" s="115">
        <v>1433077476</v>
      </c>
      <c r="AC6" s="115">
        <v>4890530631</v>
      </c>
      <c r="AD6" s="115">
        <v>92340000</v>
      </c>
      <c r="AE6" s="115">
        <v>958256500</v>
      </c>
      <c r="AF6" s="113">
        <f t="shared" si="4"/>
        <v>41296123107</v>
      </c>
      <c r="AG6" s="93">
        <v>68752</v>
      </c>
      <c r="AH6" s="93">
        <v>2498</v>
      </c>
      <c r="AI6" s="93">
        <v>3840</v>
      </c>
      <c r="AJ6" s="94">
        <v>61</v>
      </c>
      <c r="AK6" s="93">
        <v>1525</v>
      </c>
      <c r="AL6" s="112">
        <f t="shared" si="5"/>
        <v>76676</v>
      </c>
      <c r="AM6" s="93">
        <v>3571</v>
      </c>
      <c r="AN6" s="93">
        <v>51</v>
      </c>
      <c r="AO6" s="93">
        <v>814</v>
      </c>
      <c r="AP6" s="94">
        <v>12</v>
      </c>
      <c r="AQ6" s="93">
        <v>24</v>
      </c>
      <c r="AR6" s="112">
        <f t="shared" si="6"/>
        <v>4472</v>
      </c>
      <c r="AS6" s="95">
        <v>2113927625</v>
      </c>
      <c r="AT6" s="95">
        <v>201537705</v>
      </c>
      <c r="AU6" s="95">
        <v>437892951</v>
      </c>
      <c r="AV6" s="96">
        <v>4858250</v>
      </c>
      <c r="AW6" s="95">
        <v>58432825</v>
      </c>
      <c r="AX6" s="113">
        <f t="shared" si="7"/>
        <v>2816649356</v>
      </c>
      <c r="AY6" s="115">
        <v>42227663500</v>
      </c>
      <c r="AZ6" s="115">
        <v>2921517005</v>
      </c>
      <c r="BA6" s="115">
        <v>6474470501</v>
      </c>
      <c r="BB6" s="115">
        <v>97165000</v>
      </c>
      <c r="BC6" s="115">
        <v>1088562500</v>
      </c>
      <c r="BD6" s="113">
        <f t="shared" si="8"/>
        <v>52809378506</v>
      </c>
      <c r="BE6" s="115">
        <v>29855193000</v>
      </c>
      <c r="BF6" s="115">
        <v>1174755005</v>
      </c>
      <c r="BG6" s="115">
        <v>3103407505</v>
      </c>
      <c r="BH6" s="115">
        <v>74595000</v>
      </c>
      <c r="BI6" s="115">
        <v>860805500</v>
      </c>
      <c r="BJ6" s="113">
        <f t="shared" si="9"/>
        <v>35068756010</v>
      </c>
      <c r="BK6" s="88">
        <f t="shared" si="10"/>
        <v>0.13621501291249394</v>
      </c>
      <c r="BL6" s="88">
        <f t="shared" si="10"/>
        <v>0.21989476095060345</v>
      </c>
      <c r="BM6" s="88">
        <f t="shared" si="10"/>
        <v>0.57585835025555232</v>
      </c>
      <c r="BN6" s="88">
        <f t="shared" si="10"/>
        <v>0.237884576714257</v>
      </c>
      <c r="BO6" s="88">
        <f t="shared" si="11"/>
        <v>0.10673890351522775</v>
      </c>
      <c r="BP6" s="88">
        <f t="shared" si="11"/>
        <v>0.10058512084546289</v>
      </c>
      <c r="BQ6" s="88">
        <f t="shared" si="11"/>
        <v>0.22397758793958866</v>
      </c>
      <c r="BR6" s="88">
        <f t="shared" si="11"/>
        <v>0.20681315288426894</v>
      </c>
      <c r="BS6" s="88">
        <f t="shared" si="12"/>
        <v>0.17757593383763703</v>
      </c>
      <c r="BT6" s="88">
        <f t="shared" si="13"/>
        <v>0.12092018705114049</v>
      </c>
      <c r="BU6" s="89">
        <f t="shared" si="14"/>
        <v>-71</v>
      </c>
      <c r="BV6" s="66" t="s">
        <v>146</v>
      </c>
      <c r="BW6" s="34" t="s">
        <v>147</v>
      </c>
      <c r="BX6" s="34"/>
      <c r="BY6" s="33">
        <f t="shared" si="15"/>
        <v>81077</v>
      </c>
      <c r="BZ6" s="33">
        <f t="shared" si="16"/>
        <v>388571243186</v>
      </c>
      <c r="CA6" s="33" t="str">
        <f t="shared" si="17"/>
        <v>YES</v>
      </c>
      <c r="CB6" s="33" t="str">
        <f t="shared" si="18"/>
        <v>YES</v>
      </c>
      <c r="CC6" s="33" t="str">
        <f t="shared" si="19"/>
        <v>YES</v>
      </c>
      <c r="CD6" s="33" t="str">
        <f t="shared" si="20"/>
        <v>YES</v>
      </c>
      <c r="CE6" s="33">
        <f t="shared" si="21"/>
        <v>-361</v>
      </c>
      <c r="CF6" s="33">
        <f t="shared" si="21"/>
        <v>-15</v>
      </c>
      <c r="CG6" s="33">
        <f t="shared" si="21"/>
        <v>-5</v>
      </c>
      <c r="CH6" s="33">
        <f t="shared" si="21"/>
        <v>-1</v>
      </c>
      <c r="CI6" s="33">
        <f t="shared" si="21"/>
        <v>4</v>
      </c>
      <c r="CJ6" s="33">
        <f t="shared" si="22"/>
        <v>304</v>
      </c>
      <c r="CK6" s="33">
        <f t="shared" si="22"/>
        <v>7</v>
      </c>
      <c r="CL6" s="33">
        <f t="shared" si="22"/>
        <v>-4</v>
      </c>
      <c r="CM6" s="33">
        <f t="shared" si="22"/>
        <v>0</v>
      </c>
      <c r="CN6" s="33">
        <f t="shared" si="22"/>
        <v>0</v>
      </c>
      <c r="CO6" s="33">
        <f t="shared" si="23"/>
        <v>3099453956</v>
      </c>
      <c r="CP6" s="33">
        <f t="shared" si="24"/>
        <v>0</v>
      </c>
      <c r="CQ6" s="33">
        <f t="shared" si="25"/>
        <v>59195098433</v>
      </c>
      <c r="CR6" s="33">
        <f t="shared" si="26"/>
        <v>0</v>
      </c>
      <c r="CS6" s="33">
        <f t="shared" si="27"/>
        <v>41296123107</v>
      </c>
      <c r="CT6" s="33">
        <f t="shared" si="28"/>
        <v>0</v>
      </c>
      <c r="CU6" s="33">
        <f t="shared" si="29"/>
        <v>2816649356</v>
      </c>
      <c r="CV6" s="33">
        <f t="shared" si="30"/>
        <v>0</v>
      </c>
      <c r="CW6" s="33">
        <f t="shared" si="31"/>
        <v>52809378506</v>
      </c>
      <c r="CX6" s="33">
        <f t="shared" si="32"/>
        <v>0</v>
      </c>
      <c r="CY6" s="33">
        <f t="shared" si="33"/>
        <v>35068756010</v>
      </c>
      <c r="CZ6" s="33">
        <f t="shared" si="34"/>
        <v>0</v>
      </c>
      <c r="DA6" s="38" t="e">
        <f>VLOOKUP(B6,#REF!,1,FALSE)</f>
        <v>#REF!</v>
      </c>
      <c r="DB6" s="38" t="s">
        <v>148</v>
      </c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</row>
    <row r="7" spans="1:16056" s="39" customFormat="1" ht="12" customHeight="1" x14ac:dyDescent="0.25">
      <c r="A7" s="38" t="s">
        <v>25</v>
      </c>
      <c r="B7" s="61" t="s">
        <v>36</v>
      </c>
      <c r="C7" s="86">
        <v>41741</v>
      </c>
      <c r="D7" s="86">
        <v>1140</v>
      </c>
      <c r="E7" s="86">
        <v>1574</v>
      </c>
      <c r="F7" s="86">
        <v>1373</v>
      </c>
      <c r="G7" s="86">
        <v>823</v>
      </c>
      <c r="H7" s="112">
        <f t="shared" si="0"/>
        <v>46651</v>
      </c>
      <c r="I7" s="86">
        <v>3161</v>
      </c>
      <c r="J7" s="86">
        <v>176</v>
      </c>
      <c r="K7" s="86">
        <v>375</v>
      </c>
      <c r="L7" s="86">
        <v>7</v>
      </c>
      <c r="M7" s="86">
        <v>80</v>
      </c>
      <c r="N7" s="112">
        <f t="shared" si="1"/>
        <v>3799</v>
      </c>
      <c r="O7" s="87">
        <v>1570334725</v>
      </c>
      <c r="P7" s="87">
        <v>90624800</v>
      </c>
      <c r="Q7" s="87">
        <v>96988975</v>
      </c>
      <c r="R7" s="87">
        <v>120392000</v>
      </c>
      <c r="S7" s="87">
        <v>64993100</v>
      </c>
      <c r="T7" s="113">
        <f t="shared" si="2"/>
        <v>1943333600</v>
      </c>
      <c r="U7" s="87">
        <v>31390927500</v>
      </c>
      <c r="V7" s="87">
        <v>1441631000</v>
      </c>
      <c r="W7" s="87">
        <v>1649141500</v>
      </c>
      <c r="X7" s="87">
        <v>2407840000</v>
      </c>
      <c r="Y7" s="87">
        <v>1272547000</v>
      </c>
      <c r="Z7" s="113">
        <f t="shared" si="3"/>
        <v>38162087000</v>
      </c>
      <c r="AA7" s="87">
        <v>20757735000</v>
      </c>
      <c r="AB7" s="87">
        <v>768691500</v>
      </c>
      <c r="AC7" s="87">
        <v>1085944000</v>
      </c>
      <c r="AD7" s="87">
        <v>2095745000</v>
      </c>
      <c r="AE7" s="87">
        <v>1107832000</v>
      </c>
      <c r="AF7" s="113">
        <f t="shared" si="4"/>
        <v>25815947500</v>
      </c>
      <c r="AG7" s="86">
        <v>41940</v>
      </c>
      <c r="AH7" s="86">
        <v>1147</v>
      </c>
      <c r="AI7" s="86">
        <v>1582</v>
      </c>
      <c r="AJ7" s="86">
        <v>1380</v>
      </c>
      <c r="AK7" s="86">
        <v>823</v>
      </c>
      <c r="AL7" s="112">
        <f t="shared" si="5"/>
        <v>46872</v>
      </c>
      <c r="AM7" s="86">
        <v>2964</v>
      </c>
      <c r="AN7" s="86">
        <v>164</v>
      </c>
      <c r="AO7" s="86">
        <v>370</v>
      </c>
      <c r="AP7" s="86">
        <v>0</v>
      </c>
      <c r="AQ7" s="86">
        <v>80</v>
      </c>
      <c r="AR7" s="112">
        <f t="shared" si="6"/>
        <v>3578</v>
      </c>
      <c r="AS7" s="87">
        <v>1284858650</v>
      </c>
      <c r="AT7" s="87">
        <v>82035450</v>
      </c>
      <c r="AU7" s="87">
        <v>84442075</v>
      </c>
      <c r="AV7" s="87">
        <v>97672750</v>
      </c>
      <c r="AW7" s="87">
        <v>53705300</v>
      </c>
      <c r="AX7" s="113">
        <f t="shared" si="7"/>
        <v>1602714225</v>
      </c>
      <c r="AY7" s="87">
        <v>25686185000</v>
      </c>
      <c r="AZ7" s="87">
        <v>1319539000</v>
      </c>
      <c r="BA7" s="87">
        <v>1374415500</v>
      </c>
      <c r="BB7" s="87">
        <v>1953455000</v>
      </c>
      <c r="BC7" s="87">
        <v>1048615000</v>
      </c>
      <c r="BD7" s="113">
        <f t="shared" si="8"/>
        <v>31382209500</v>
      </c>
      <c r="BE7" s="87">
        <v>16186310000</v>
      </c>
      <c r="BF7" s="87">
        <v>692147000</v>
      </c>
      <c r="BG7" s="87">
        <v>885303900</v>
      </c>
      <c r="BH7" s="87">
        <v>1660620000</v>
      </c>
      <c r="BI7" s="87">
        <v>889402500</v>
      </c>
      <c r="BJ7" s="113">
        <f t="shared" si="9"/>
        <v>20313783400</v>
      </c>
      <c r="BK7" s="88">
        <f t="shared" si="10"/>
        <v>0.28242539528774624</v>
      </c>
      <c r="BL7" s="88">
        <f t="shared" si="10"/>
        <v>0.11058994693323809</v>
      </c>
      <c r="BM7" s="88">
        <f t="shared" si="10"/>
        <v>0.22663415353755934</v>
      </c>
      <c r="BN7" s="88">
        <f t="shared" si="10"/>
        <v>0.26202562898194648</v>
      </c>
      <c r="BO7" s="88">
        <f t="shared" si="11"/>
        <v>0.22209380256351818</v>
      </c>
      <c r="BP7" s="88">
        <f t="shared" si="11"/>
        <v>9.2526253487013266E-2</v>
      </c>
      <c r="BQ7" s="88">
        <f t="shared" si="11"/>
        <v>0.19988569686532198</v>
      </c>
      <c r="BR7" s="88">
        <f t="shared" si="11"/>
        <v>0.23260581892083509</v>
      </c>
      <c r="BS7" s="88">
        <f t="shared" si="12"/>
        <v>0.27085865747687365</v>
      </c>
      <c r="BT7" s="88">
        <f t="shared" si="13"/>
        <v>0.21604206995049213</v>
      </c>
      <c r="BU7" s="89">
        <f t="shared" si="14"/>
        <v>0</v>
      </c>
      <c r="BV7" s="65" t="s">
        <v>146</v>
      </c>
      <c r="BW7" s="34" t="s">
        <v>147</v>
      </c>
      <c r="BX7" s="34"/>
      <c r="BY7" s="33">
        <f t="shared" si="15"/>
        <v>50450</v>
      </c>
      <c r="BZ7" s="33">
        <f t="shared" si="16"/>
        <v>238440352250</v>
      </c>
      <c r="CA7" s="33" t="str">
        <f t="shared" si="17"/>
        <v>YES</v>
      </c>
      <c r="CB7" s="33" t="str">
        <f t="shared" si="18"/>
        <v>YES</v>
      </c>
      <c r="CC7" s="33" t="str">
        <f t="shared" si="19"/>
        <v>YES</v>
      </c>
      <c r="CD7" s="33" t="str">
        <f t="shared" si="20"/>
        <v>YES</v>
      </c>
      <c r="CE7" s="33">
        <f t="shared" si="21"/>
        <v>-199</v>
      </c>
      <c r="CF7" s="33">
        <f t="shared" si="21"/>
        <v>-7</v>
      </c>
      <c r="CG7" s="33">
        <f t="shared" si="21"/>
        <v>-8</v>
      </c>
      <c r="CH7" s="33">
        <f t="shared" si="21"/>
        <v>-7</v>
      </c>
      <c r="CI7" s="33">
        <f t="shared" si="21"/>
        <v>0</v>
      </c>
      <c r="CJ7" s="33">
        <f t="shared" si="22"/>
        <v>197</v>
      </c>
      <c r="CK7" s="33">
        <f t="shared" si="22"/>
        <v>12</v>
      </c>
      <c r="CL7" s="33">
        <f t="shared" si="22"/>
        <v>5</v>
      </c>
      <c r="CM7" s="33">
        <f t="shared" si="22"/>
        <v>7</v>
      </c>
      <c r="CN7" s="33">
        <f t="shared" si="22"/>
        <v>0</v>
      </c>
      <c r="CO7" s="33">
        <f t="shared" si="23"/>
        <v>1943333600</v>
      </c>
      <c r="CP7" s="33">
        <f t="shared" si="24"/>
        <v>0</v>
      </c>
      <c r="CQ7" s="33">
        <f t="shared" si="25"/>
        <v>38162087000</v>
      </c>
      <c r="CR7" s="33">
        <f t="shared" si="26"/>
        <v>0</v>
      </c>
      <c r="CS7" s="33">
        <f t="shared" si="27"/>
        <v>25815947500</v>
      </c>
      <c r="CT7" s="33">
        <f t="shared" si="28"/>
        <v>0</v>
      </c>
      <c r="CU7" s="33">
        <f t="shared" si="29"/>
        <v>1602714225</v>
      </c>
      <c r="CV7" s="33">
        <f t="shared" si="30"/>
        <v>0</v>
      </c>
      <c r="CW7" s="33">
        <f t="shared" si="31"/>
        <v>31382209500</v>
      </c>
      <c r="CX7" s="33">
        <f t="shared" si="32"/>
        <v>0</v>
      </c>
      <c r="CY7" s="33">
        <f t="shared" si="33"/>
        <v>20313783400</v>
      </c>
      <c r="CZ7" s="33">
        <f t="shared" si="34"/>
        <v>0</v>
      </c>
      <c r="DA7" s="38" t="e">
        <f>VLOOKUP(B7,#REF!,1,FALSE)</f>
        <v>#REF!</v>
      </c>
      <c r="DB7" s="38" t="s">
        <v>148</v>
      </c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</row>
    <row r="8" spans="1:16056" s="40" customFormat="1" ht="12" customHeight="1" x14ac:dyDescent="0.25">
      <c r="A8" s="35" t="s">
        <v>25</v>
      </c>
      <c r="B8" s="61" t="s">
        <v>37</v>
      </c>
      <c r="C8" s="90">
        <v>122544</v>
      </c>
      <c r="D8" s="90">
        <v>2894</v>
      </c>
      <c r="E8" s="90">
        <v>3508</v>
      </c>
      <c r="F8" s="90">
        <v>317</v>
      </c>
      <c r="G8" s="90">
        <v>1845</v>
      </c>
      <c r="H8" s="112">
        <f t="shared" si="0"/>
        <v>131108</v>
      </c>
      <c r="I8" s="91">
        <v>6959</v>
      </c>
      <c r="J8" s="91">
        <v>171</v>
      </c>
      <c r="K8" s="91">
        <v>458</v>
      </c>
      <c r="L8" s="91">
        <v>2</v>
      </c>
      <c r="M8" s="91">
        <v>93</v>
      </c>
      <c r="N8" s="112">
        <f t="shared" si="1"/>
        <v>7683</v>
      </c>
      <c r="O8" s="92">
        <v>4713175745</v>
      </c>
      <c r="P8" s="92">
        <v>322096360</v>
      </c>
      <c r="Q8" s="92">
        <v>189183201</v>
      </c>
      <c r="R8" s="92">
        <v>33756000</v>
      </c>
      <c r="S8" s="92">
        <v>170934280</v>
      </c>
      <c r="T8" s="113">
        <f t="shared" si="2"/>
        <v>5429145586</v>
      </c>
      <c r="U8" s="92">
        <v>94137074900</v>
      </c>
      <c r="V8" s="92">
        <v>5372136499</v>
      </c>
      <c r="W8" s="92">
        <v>3460968001</v>
      </c>
      <c r="X8" s="92">
        <v>675120000</v>
      </c>
      <c r="Y8" s="92">
        <v>3273997600</v>
      </c>
      <c r="Z8" s="113">
        <f t="shared" si="3"/>
        <v>106919297000</v>
      </c>
      <c r="AA8" s="92">
        <v>64879067400</v>
      </c>
      <c r="AB8" s="92">
        <v>2226460499</v>
      </c>
      <c r="AC8" s="92">
        <v>2140195401</v>
      </c>
      <c r="AD8" s="92">
        <v>590630000</v>
      </c>
      <c r="AE8" s="92">
        <v>2858483100</v>
      </c>
      <c r="AF8" s="113">
        <f t="shared" si="4"/>
        <v>72694836400</v>
      </c>
      <c r="AG8" s="90">
        <v>122342</v>
      </c>
      <c r="AH8" s="90">
        <v>2910</v>
      </c>
      <c r="AI8" s="90">
        <v>3516</v>
      </c>
      <c r="AJ8" s="91">
        <v>318</v>
      </c>
      <c r="AK8" s="90">
        <v>1842</v>
      </c>
      <c r="AL8" s="112">
        <f t="shared" si="5"/>
        <v>130928</v>
      </c>
      <c r="AM8" s="90">
        <v>7171</v>
      </c>
      <c r="AN8" s="91">
        <v>162</v>
      </c>
      <c r="AO8" s="91">
        <v>450</v>
      </c>
      <c r="AP8" s="91">
        <v>2</v>
      </c>
      <c r="AQ8" s="91">
        <v>91</v>
      </c>
      <c r="AR8" s="112">
        <f t="shared" si="6"/>
        <v>7876</v>
      </c>
      <c r="AS8" s="92">
        <v>3918912775</v>
      </c>
      <c r="AT8" s="92">
        <v>300118128</v>
      </c>
      <c r="AU8" s="92">
        <v>167768301</v>
      </c>
      <c r="AV8" s="92">
        <v>29879500</v>
      </c>
      <c r="AW8" s="92">
        <v>153519220</v>
      </c>
      <c r="AX8" s="113">
        <f t="shared" si="7"/>
        <v>4570197924</v>
      </c>
      <c r="AY8" s="92">
        <v>78261767500</v>
      </c>
      <c r="AZ8" s="92">
        <v>4798519000</v>
      </c>
      <c r="BA8" s="92">
        <v>2816560001</v>
      </c>
      <c r="BB8" s="92">
        <v>597590000</v>
      </c>
      <c r="BC8" s="92">
        <v>2904169400</v>
      </c>
      <c r="BD8" s="113">
        <f t="shared" si="8"/>
        <v>89378605901</v>
      </c>
      <c r="BE8" s="92">
        <v>52606166500</v>
      </c>
      <c r="BF8" s="92">
        <v>1918768500</v>
      </c>
      <c r="BG8" s="92">
        <v>1621250101</v>
      </c>
      <c r="BH8" s="92">
        <v>522225000</v>
      </c>
      <c r="BI8" s="92">
        <v>2531768900</v>
      </c>
      <c r="BJ8" s="113">
        <f t="shared" si="9"/>
        <v>59200179001</v>
      </c>
      <c r="BK8" s="88">
        <f t="shared" si="10"/>
        <v>0.23329776177475314</v>
      </c>
      <c r="BL8" s="88">
        <f t="shared" si="10"/>
        <v>0.16035910481123694</v>
      </c>
      <c r="BM8" s="88">
        <f t="shared" si="10"/>
        <v>0.32008960226427141</v>
      </c>
      <c r="BN8" s="88">
        <f t="shared" si="10"/>
        <v>0.13098760112978125</v>
      </c>
      <c r="BO8" s="88">
        <f t="shared" si="11"/>
        <v>0.20284882270260507</v>
      </c>
      <c r="BP8" s="88">
        <f t="shared" si="11"/>
        <v>0.11954052885900834</v>
      </c>
      <c r="BQ8" s="88">
        <f t="shared" si="11"/>
        <v>0.22879256957821159</v>
      </c>
      <c r="BR8" s="88">
        <f t="shared" si="11"/>
        <v>0.12973778008333481</v>
      </c>
      <c r="BS8" s="88">
        <f t="shared" si="12"/>
        <v>0.22794960465866243</v>
      </c>
      <c r="BT8" s="88">
        <f t="shared" si="13"/>
        <v>0.19625156291236978</v>
      </c>
      <c r="BU8" s="89">
        <f t="shared" si="14"/>
        <v>-13</v>
      </c>
      <c r="BV8" s="66" t="s">
        <v>146</v>
      </c>
      <c r="BW8" s="34" t="s">
        <v>147</v>
      </c>
      <c r="BX8" s="34"/>
      <c r="BY8" s="33">
        <f t="shared" si="15"/>
        <v>138791</v>
      </c>
      <c r="BZ8" s="33">
        <f t="shared" si="16"/>
        <v>676385078814</v>
      </c>
      <c r="CA8" s="33" t="str">
        <f t="shared" si="17"/>
        <v>YES</v>
      </c>
      <c r="CB8" s="33" t="str">
        <f t="shared" si="18"/>
        <v>YES</v>
      </c>
      <c r="CC8" s="33" t="str">
        <f t="shared" si="19"/>
        <v>YES</v>
      </c>
      <c r="CD8" s="33" t="str">
        <f t="shared" si="20"/>
        <v>YES</v>
      </c>
      <c r="CE8" s="33">
        <f t="shared" si="21"/>
        <v>202</v>
      </c>
      <c r="CF8" s="33">
        <f t="shared" si="21"/>
        <v>-16</v>
      </c>
      <c r="CG8" s="33">
        <f t="shared" si="21"/>
        <v>-8</v>
      </c>
      <c r="CH8" s="33">
        <f t="shared" si="21"/>
        <v>-1</v>
      </c>
      <c r="CI8" s="33">
        <f t="shared" si="21"/>
        <v>3</v>
      </c>
      <c r="CJ8" s="33">
        <f t="shared" si="22"/>
        <v>-212</v>
      </c>
      <c r="CK8" s="33">
        <f t="shared" si="22"/>
        <v>9</v>
      </c>
      <c r="CL8" s="33">
        <f t="shared" si="22"/>
        <v>8</v>
      </c>
      <c r="CM8" s="33">
        <f t="shared" si="22"/>
        <v>0</v>
      </c>
      <c r="CN8" s="33">
        <f t="shared" si="22"/>
        <v>2</v>
      </c>
      <c r="CO8" s="33">
        <f t="shared" si="23"/>
        <v>5429145586</v>
      </c>
      <c r="CP8" s="33">
        <f t="shared" si="24"/>
        <v>0</v>
      </c>
      <c r="CQ8" s="33">
        <f t="shared" si="25"/>
        <v>106919297000</v>
      </c>
      <c r="CR8" s="33">
        <f t="shared" si="26"/>
        <v>0</v>
      </c>
      <c r="CS8" s="33">
        <f t="shared" si="27"/>
        <v>72694836400</v>
      </c>
      <c r="CT8" s="33">
        <f t="shared" si="28"/>
        <v>0</v>
      </c>
      <c r="CU8" s="33">
        <f t="shared" si="29"/>
        <v>4570197924</v>
      </c>
      <c r="CV8" s="33">
        <f t="shared" si="30"/>
        <v>0</v>
      </c>
      <c r="CW8" s="33">
        <f t="shared" si="31"/>
        <v>89378605901</v>
      </c>
      <c r="CX8" s="33">
        <f t="shared" si="32"/>
        <v>0</v>
      </c>
      <c r="CY8" s="33">
        <f t="shared" si="33"/>
        <v>59200179001</v>
      </c>
      <c r="CZ8" s="33">
        <f t="shared" si="34"/>
        <v>0</v>
      </c>
      <c r="DA8" s="38" t="e">
        <f>VLOOKUP(B8,#REF!,1,FALSE)</f>
        <v>#REF!</v>
      </c>
      <c r="DB8" s="38" t="s">
        <v>148</v>
      </c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</row>
    <row r="9" spans="1:16056" s="40" customFormat="1" ht="12" customHeight="1" x14ac:dyDescent="0.25">
      <c r="A9" s="35" t="s">
        <v>25</v>
      </c>
      <c r="B9" s="61" t="s">
        <v>41</v>
      </c>
      <c r="C9" s="90">
        <v>67343</v>
      </c>
      <c r="D9" s="90">
        <v>3769</v>
      </c>
      <c r="E9" s="90">
        <v>1657</v>
      </c>
      <c r="F9" s="90">
        <v>0</v>
      </c>
      <c r="G9" s="90">
        <v>551</v>
      </c>
      <c r="H9" s="112">
        <f t="shared" si="0"/>
        <v>73320</v>
      </c>
      <c r="I9" s="91">
        <v>500</v>
      </c>
      <c r="J9" s="91">
        <v>46</v>
      </c>
      <c r="K9" s="91">
        <v>55</v>
      </c>
      <c r="L9" s="91">
        <v>0</v>
      </c>
      <c r="M9" s="91">
        <v>31</v>
      </c>
      <c r="N9" s="112">
        <f t="shared" si="1"/>
        <v>632</v>
      </c>
      <c r="O9" s="92">
        <v>3274303300</v>
      </c>
      <c r="P9" s="92">
        <v>266593705</v>
      </c>
      <c r="Q9" s="92">
        <v>125834461</v>
      </c>
      <c r="R9" s="92">
        <v>0</v>
      </c>
      <c r="S9" s="92">
        <v>133777730</v>
      </c>
      <c r="T9" s="113">
        <f t="shared" si="2"/>
        <v>3800509196</v>
      </c>
      <c r="U9" s="92">
        <v>65473397000</v>
      </c>
      <c r="V9" s="92">
        <v>4601147005</v>
      </c>
      <c r="W9" s="92">
        <v>2254277001</v>
      </c>
      <c r="X9" s="92">
        <v>0</v>
      </c>
      <c r="Y9" s="92">
        <v>2603709000</v>
      </c>
      <c r="Z9" s="113">
        <f t="shared" si="3"/>
        <v>74932530006</v>
      </c>
      <c r="AA9" s="92">
        <v>46050475000</v>
      </c>
      <c r="AB9" s="92">
        <v>2701159005</v>
      </c>
      <c r="AC9" s="92">
        <v>1448878001</v>
      </c>
      <c r="AD9" s="92">
        <v>0</v>
      </c>
      <c r="AE9" s="92">
        <v>2335139000</v>
      </c>
      <c r="AF9" s="113">
        <f t="shared" si="4"/>
        <v>52535651006</v>
      </c>
      <c r="AG9" s="90">
        <v>67378</v>
      </c>
      <c r="AH9" s="90">
        <v>3768</v>
      </c>
      <c r="AI9" s="90">
        <v>1657</v>
      </c>
      <c r="AJ9" s="90">
        <v>0</v>
      </c>
      <c r="AK9" s="90">
        <v>551</v>
      </c>
      <c r="AL9" s="112">
        <f t="shared" si="5"/>
        <v>73354</v>
      </c>
      <c r="AM9" s="91">
        <v>487</v>
      </c>
      <c r="AN9" s="91">
        <v>46</v>
      </c>
      <c r="AO9" s="91">
        <v>55</v>
      </c>
      <c r="AP9" s="91">
        <v>0</v>
      </c>
      <c r="AQ9" s="91">
        <v>31</v>
      </c>
      <c r="AR9" s="112">
        <f t="shared" si="6"/>
        <v>619</v>
      </c>
      <c r="AS9" s="92">
        <v>2774492450</v>
      </c>
      <c r="AT9" s="92">
        <v>255327120</v>
      </c>
      <c r="AU9" s="92">
        <v>123148421</v>
      </c>
      <c r="AV9" s="92">
        <v>0</v>
      </c>
      <c r="AW9" s="92">
        <v>128528090</v>
      </c>
      <c r="AX9" s="113">
        <f t="shared" si="7"/>
        <v>3281496081</v>
      </c>
      <c r="AY9" s="92">
        <v>55449972000</v>
      </c>
      <c r="AZ9" s="92">
        <v>4355745000</v>
      </c>
      <c r="BA9" s="92">
        <v>2141495001</v>
      </c>
      <c r="BB9" s="92">
        <v>0</v>
      </c>
      <c r="BC9" s="92">
        <v>2497965000</v>
      </c>
      <c r="BD9" s="113">
        <f t="shared" si="8"/>
        <v>64445177001</v>
      </c>
      <c r="BE9" s="92">
        <v>37357411000</v>
      </c>
      <c r="BF9" s="92">
        <v>2530815000</v>
      </c>
      <c r="BG9" s="92">
        <v>1332548001</v>
      </c>
      <c r="BH9" s="92">
        <v>0</v>
      </c>
      <c r="BI9" s="92">
        <v>2185670000</v>
      </c>
      <c r="BJ9" s="113">
        <f t="shared" si="9"/>
        <v>43406444001</v>
      </c>
      <c r="BK9" s="88">
        <f t="shared" ref="BK9:BN34" si="35">IF(ISERR(AA9/BE9-1),"N/A",AA9/BE9-1)</f>
        <v>0.23269985171081586</v>
      </c>
      <c r="BL9" s="88">
        <f t="shared" si="35"/>
        <v>6.7307964035300927E-2</v>
      </c>
      <c r="BM9" s="88">
        <f t="shared" si="35"/>
        <v>8.72989189978155E-2</v>
      </c>
      <c r="BN9" s="88" t="str">
        <f t="shared" si="35"/>
        <v>N/A</v>
      </c>
      <c r="BO9" s="88">
        <f t="shared" ref="BO9:BR34" si="36">IF(ISERR(U9/AY9-1),"N/A",U9/AY9-1)</f>
        <v>0.18076519497611288</v>
      </c>
      <c r="BP9" s="88">
        <f t="shared" si="36"/>
        <v>5.6339846570448993E-2</v>
      </c>
      <c r="BQ9" s="88">
        <f t="shared" si="36"/>
        <v>5.2665077409629779E-2</v>
      </c>
      <c r="BR9" s="88" t="str">
        <f t="shared" si="36"/>
        <v>N/A</v>
      </c>
      <c r="BS9" s="88">
        <f t="shared" si="12"/>
        <v>0.21031916378106619</v>
      </c>
      <c r="BT9" s="88">
        <f t="shared" si="13"/>
        <v>0.1627329381815068</v>
      </c>
      <c r="BU9" s="89">
        <f t="shared" si="14"/>
        <v>-21</v>
      </c>
      <c r="BV9" s="66" t="s">
        <v>146</v>
      </c>
      <c r="BW9" s="34" t="s">
        <v>147</v>
      </c>
      <c r="BX9" s="34"/>
      <c r="BY9" s="33">
        <f t="shared" si="15"/>
        <v>73952</v>
      </c>
      <c r="BZ9" s="33">
        <f t="shared" si="16"/>
        <v>484803910432</v>
      </c>
      <c r="CA9" s="33" t="str">
        <f t="shared" si="17"/>
        <v>YES</v>
      </c>
      <c r="CB9" s="33" t="str">
        <f t="shared" si="18"/>
        <v>YES</v>
      </c>
      <c r="CC9" s="33" t="str">
        <f t="shared" si="19"/>
        <v>YES</v>
      </c>
      <c r="CD9" s="33" t="str">
        <f t="shared" si="20"/>
        <v>YES</v>
      </c>
      <c r="CE9" s="33">
        <f t="shared" si="21"/>
        <v>-35</v>
      </c>
      <c r="CF9" s="33">
        <f t="shared" si="21"/>
        <v>1</v>
      </c>
      <c r="CG9" s="33">
        <f t="shared" si="21"/>
        <v>0</v>
      </c>
      <c r="CH9" s="33">
        <f t="shared" si="21"/>
        <v>0</v>
      </c>
      <c r="CI9" s="33">
        <f t="shared" si="21"/>
        <v>0</v>
      </c>
      <c r="CJ9" s="33">
        <f t="shared" si="22"/>
        <v>13</v>
      </c>
      <c r="CK9" s="33">
        <f t="shared" si="22"/>
        <v>0</v>
      </c>
      <c r="CL9" s="33">
        <f t="shared" si="22"/>
        <v>0</v>
      </c>
      <c r="CM9" s="33">
        <f t="shared" si="22"/>
        <v>0</v>
      </c>
      <c r="CN9" s="33">
        <f t="shared" si="22"/>
        <v>0</v>
      </c>
      <c r="CO9" s="33">
        <f t="shared" si="23"/>
        <v>3800509196</v>
      </c>
      <c r="CP9" s="33">
        <f t="shared" si="24"/>
        <v>0</v>
      </c>
      <c r="CQ9" s="33">
        <f t="shared" si="25"/>
        <v>74932530006</v>
      </c>
      <c r="CR9" s="33">
        <f t="shared" si="26"/>
        <v>0</v>
      </c>
      <c r="CS9" s="33">
        <f t="shared" si="27"/>
        <v>52535651006</v>
      </c>
      <c r="CT9" s="33">
        <f t="shared" si="28"/>
        <v>0</v>
      </c>
      <c r="CU9" s="33">
        <f t="shared" si="29"/>
        <v>3281496081</v>
      </c>
      <c r="CV9" s="33">
        <f t="shared" si="30"/>
        <v>0</v>
      </c>
      <c r="CW9" s="33">
        <f t="shared" si="31"/>
        <v>64445177001</v>
      </c>
      <c r="CX9" s="33">
        <f t="shared" si="32"/>
        <v>0</v>
      </c>
      <c r="CY9" s="33">
        <f t="shared" si="33"/>
        <v>43406444001</v>
      </c>
      <c r="CZ9" s="33">
        <f t="shared" si="34"/>
        <v>0</v>
      </c>
      <c r="DA9" s="38" t="e">
        <f>VLOOKUP(B9,#REF!,1,FALSE)</f>
        <v>#REF!</v>
      </c>
      <c r="DB9" s="38" t="s">
        <v>148</v>
      </c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</row>
    <row r="10" spans="1:16056" s="40" customFormat="1" ht="12" customHeight="1" x14ac:dyDescent="0.25">
      <c r="A10" s="35" t="s">
        <v>25</v>
      </c>
      <c r="B10" s="61" t="s">
        <v>43</v>
      </c>
      <c r="C10" s="93">
        <v>56435</v>
      </c>
      <c r="D10" s="93">
        <v>2010</v>
      </c>
      <c r="E10" s="93">
        <v>3060</v>
      </c>
      <c r="F10" s="94">
        <v>1273</v>
      </c>
      <c r="G10" s="93">
        <v>758</v>
      </c>
      <c r="H10" s="112">
        <f t="shared" si="0"/>
        <v>63536</v>
      </c>
      <c r="I10" s="93">
        <v>853</v>
      </c>
      <c r="J10" s="93">
        <v>53</v>
      </c>
      <c r="K10" s="93">
        <v>276</v>
      </c>
      <c r="L10" s="94">
        <v>80</v>
      </c>
      <c r="M10" s="93">
        <v>90</v>
      </c>
      <c r="N10" s="112">
        <f t="shared" si="1"/>
        <v>1352</v>
      </c>
      <c r="O10" s="95">
        <v>2123244125</v>
      </c>
      <c r="P10" s="95">
        <v>186598390</v>
      </c>
      <c r="Q10" s="95">
        <v>135806871</v>
      </c>
      <c r="R10" s="96">
        <v>114641625</v>
      </c>
      <c r="S10" s="95">
        <v>71489775</v>
      </c>
      <c r="T10" s="113">
        <f t="shared" si="2"/>
        <v>2631780786</v>
      </c>
      <c r="U10" s="95">
        <v>42446607500</v>
      </c>
      <c r="V10" s="95">
        <v>2972062000</v>
      </c>
      <c r="W10" s="95">
        <v>2434274001</v>
      </c>
      <c r="X10" s="96">
        <v>2292832500</v>
      </c>
      <c r="Y10" s="95">
        <v>1358363500</v>
      </c>
      <c r="Z10" s="113">
        <f t="shared" si="3"/>
        <v>51504139501</v>
      </c>
      <c r="AA10" s="95">
        <v>29431679500</v>
      </c>
      <c r="AB10" s="95">
        <v>1201561300</v>
      </c>
      <c r="AC10" s="95">
        <v>1345626501</v>
      </c>
      <c r="AD10" s="96">
        <v>1737417500</v>
      </c>
      <c r="AE10" s="95">
        <v>1110540500</v>
      </c>
      <c r="AF10" s="113">
        <f t="shared" si="4"/>
        <v>34826825301</v>
      </c>
      <c r="AG10" s="93">
        <v>56492</v>
      </c>
      <c r="AH10" s="93">
        <v>2008</v>
      </c>
      <c r="AI10" s="93">
        <v>3097</v>
      </c>
      <c r="AJ10" s="94">
        <v>1274</v>
      </c>
      <c r="AK10" s="93">
        <v>758</v>
      </c>
      <c r="AL10" s="112">
        <f t="shared" si="5"/>
        <v>63629</v>
      </c>
      <c r="AM10" s="93">
        <v>796</v>
      </c>
      <c r="AN10" s="93">
        <v>55</v>
      </c>
      <c r="AO10" s="93">
        <v>239</v>
      </c>
      <c r="AP10" s="94">
        <v>79</v>
      </c>
      <c r="AQ10" s="93">
        <v>90</v>
      </c>
      <c r="AR10" s="112">
        <f t="shared" si="6"/>
        <v>1259</v>
      </c>
      <c r="AS10" s="95">
        <v>1685165375</v>
      </c>
      <c r="AT10" s="95">
        <v>178322105</v>
      </c>
      <c r="AU10" s="95">
        <v>127512346</v>
      </c>
      <c r="AV10" s="96">
        <v>91468500</v>
      </c>
      <c r="AW10" s="95">
        <v>59877175</v>
      </c>
      <c r="AX10" s="113">
        <f t="shared" si="7"/>
        <v>2142345501</v>
      </c>
      <c r="AY10" s="95">
        <v>33694642500</v>
      </c>
      <c r="AZ10" s="95">
        <v>2758538500</v>
      </c>
      <c r="BA10" s="95">
        <v>2061193001</v>
      </c>
      <c r="BB10" s="96">
        <v>1829370000</v>
      </c>
      <c r="BC10" s="95">
        <v>1122861500</v>
      </c>
      <c r="BD10" s="113">
        <f t="shared" si="8"/>
        <v>41466605501</v>
      </c>
      <c r="BE10" s="95">
        <v>22780667000</v>
      </c>
      <c r="BF10" s="95">
        <v>1060352100</v>
      </c>
      <c r="BG10" s="95">
        <v>1117100001</v>
      </c>
      <c r="BH10" s="96">
        <v>1369471000</v>
      </c>
      <c r="BI10" s="95">
        <v>879350300</v>
      </c>
      <c r="BJ10" s="113">
        <f t="shared" si="9"/>
        <v>27206940401</v>
      </c>
      <c r="BK10" s="88">
        <f t="shared" si="35"/>
        <v>0.29195863755876861</v>
      </c>
      <c r="BL10" s="88">
        <f t="shared" si="35"/>
        <v>0.13317199070007035</v>
      </c>
      <c r="BM10" s="88">
        <f t="shared" si="35"/>
        <v>0.20457121098865705</v>
      </c>
      <c r="BN10" s="88">
        <f t="shared" si="35"/>
        <v>0.26867783253533672</v>
      </c>
      <c r="BO10" s="88">
        <f t="shared" si="36"/>
        <v>0.2597435185727226</v>
      </c>
      <c r="BP10" s="88">
        <f t="shared" si="36"/>
        <v>7.7404574922554037E-2</v>
      </c>
      <c r="BQ10" s="88">
        <f t="shared" si="36"/>
        <v>0.18100245819726601</v>
      </c>
      <c r="BR10" s="88">
        <f t="shared" si="36"/>
        <v>0.25334541399498178</v>
      </c>
      <c r="BS10" s="88">
        <f t="shared" si="12"/>
        <v>0.28007136369218233</v>
      </c>
      <c r="BT10" s="88">
        <f t="shared" si="13"/>
        <v>0.24206307409845595</v>
      </c>
      <c r="BU10" s="89">
        <f t="shared" si="14"/>
        <v>0</v>
      </c>
      <c r="BV10" s="66" t="s">
        <v>146</v>
      </c>
      <c r="BW10" s="34" t="s">
        <v>147</v>
      </c>
      <c r="BX10" s="34"/>
      <c r="BY10" s="33">
        <f t="shared" si="15"/>
        <v>64888</v>
      </c>
      <c r="BZ10" s="33">
        <f t="shared" si="16"/>
        <v>319557533534</v>
      </c>
      <c r="CA10" s="33" t="str">
        <f t="shared" si="17"/>
        <v>YES</v>
      </c>
      <c r="CB10" s="33" t="str">
        <f t="shared" si="18"/>
        <v>YES</v>
      </c>
      <c r="CC10" s="33" t="str">
        <f t="shared" si="19"/>
        <v>YES</v>
      </c>
      <c r="CD10" s="33" t="str">
        <f t="shared" si="20"/>
        <v>YES</v>
      </c>
      <c r="CE10" s="33">
        <f t="shared" si="21"/>
        <v>-57</v>
      </c>
      <c r="CF10" s="33">
        <f t="shared" si="21"/>
        <v>2</v>
      </c>
      <c r="CG10" s="33">
        <f t="shared" si="21"/>
        <v>-37</v>
      </c>
      <c r="CH10" s="33">
        <f t="shared" si="21"/>
        <v>-1</v>
      </c>
      <c r="CI10" s="33">
        <f t="shared" si="21"/>
        <v>0</v>
      </c>
      <c r="CJ10" s="33">
        <f t="shared" si="22"/>
        <v>57</v>
      </c>
      <c r="CK10" s="33">
        <f t="shared" si="22"/>
        <v>-2</v>
      </c>
      <c r="CL10" s="33">
        <f t="shared" si="22"/>
        <v>37</v>
      </c>
      <c r="CM10" s="33">
        <f t="shared" si="22"/>
        <v>1</v>
      </c>
      <c r="CN10" s="33">
        <f t="shared" si="22"/>
        <v>0</v>
      </c>
      <c r="CO10" s="33">
        <f t="shared" si="23"/>
        <v>2631780786</v>
      </c>
      <c r="CP10" s="33">
        <f t="shared" si="24"/>
        <v>0</v>
      </c>
      <c r="CQ10" s="33">
        <f t="shared" si="25"/>
        <v>51504139501</v>
      </c>
      <c r="CR10" s="33">
        <f t="shared" si="26"/>
        <v>0</v>
      </c>
      <c r="CS10" s="33">
        <f t="shared" si="27"/>
        <v>34826825301</v>
      </c>
      <c r="CT10" s="33">
        <f t="shared" si="28"/>
        <v>0</v>
      </c>
      <c r="CU10" s="33">
        <f t="shared" si="29"/>
        <v>2142345501</v>
      </c>
      <c r="CV10" s="33">
        <f t="shared" si="30"/>
        <v>0</v>
      </c>
      <c r="CW10" s="33">
        <f t="shared" si="31"/>
        <v>41466605501</v>
      </c>
      <c r="CX10" s="33">
        <f t="shared" si="32"/>
        <v>0</v>
      </c>
      <c r="CY10" s="33">
        <f t="shared" si="33"/>
        <v>27206940401</v>
      </c>
      <c r="CZ10" s="33">
        <f t="shared" si="34"/>
        <v>0</v>
      </c>
      <c r="DA10" s="38" t="e">
        <f>VLOOKUP(B10,#REF!,1,FALSE)</f>
        <v>#REF!</v>
      </c>
      <c r="DB10" s="38" t="s">
        <v>149</v>
      </c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</row>
    <row r="11" spans="1:16056" s="40" customFormat="1" ht="12" customHeight="1" x14ac:dyDescent="0.25">
      <c r="A11" s="35" t="s">
        <v>25</v>
      </c>
      <c r="B11" s="61" t="s">
        <v>45</v>
      </c>
      <c r="C11" s="93">
        <v>66149</v>
      </c>
      <c r="D11" s="93">
        <v>2989</v>
      </c>
      <c r="E11" s="93">
        <v>288</v>
      </c>
      <c r="F11" s="94">
        <v>0</v>
      </c>
      <c r="G11" s="93">
        <v>405</v>
      </c>
      <c r="H11" s="112">
        <f t="shared" si="0"/>
        <v>69831</v>
      </c>
      <c r="I11" s="93">
        <v>359</v>
      </c>
      <c r="J11" s="93">
        <v>32</v>
      </c>
      <c r="K11" s="93">
        <v>1</v>
      </c>
      <c r="L11" s="94">
        <v>0</v>
      </c>
      <c r="M11" s="93">
        <v>11</v>
      </c>
      <c r="N11" s="112">
        <f t="shared" si="1"/>
        <v>403</v>
      </c>
      <c r="O11" s="95">
        <v>4006855250</v>
      </c>
      <c r="P11" s="95">
        <v>213174000</v>
      </c>
      <c r="Q11" s="95">
        <v>21567425</v>
      </c>
      <c r="R11" s="96">
        <v>0</v>
      </c>
      <c r="S11" s="95">
        <v>122665550</v>
      </c>
      <c r="T11" s="113">
        <f t="shared" si="2"/>
        <v>4364262225</v>
      </c>
      <c r="U11" s="95">
        <v>80137105000</v>
      </c>
      <c r="V11" s="95">
        <v>3960130000</v>
      </c>
      <c r="W11" s="95">
        <v>386005500</v>
      </c>
      <c r="X11" s="96">
        <v>0</v>
      </c>
      <c r="Y11" s="95">
        <v>2341331000</v>
      </c>
      <c r="Z11" s="113">
        <f t="shared" si="3"/>
        <v>86824571500</v>
      </c>
      <c r="AA11" s="95">
        <v>58430842500</v>
      </c>
      <c r="AB11" s="95">
        <v>2944429000</v>
      </c>
      <c r="AC11" s="95">
        <v>327115500</v>
      </c>
      <c r="AD11" s="96">
        <v>0</v>
      </c>
      <c r="AE11" s="95">
        <v>2055296000</v>
      </c>
      <c r="AF11" s="113">
        <f t="shared" si="4"/>
        <v>63757683000</v>
      </c>
      <c r="AG11" s="93">
        <v>65914</v>
      </c>
      <c r="AH11" s="93">
        <v>2983</v>
      </c>
      <c r="AI11" s="93">
        <v>290</v>
      </c>
      <c r="AJ11" s="94">
        <v>0</v>
      </c>
      <c r="AK11" s="93">
        <v>404</v>
      </c>
      <c r="AL11" s="112">
        <f t="shared" si="5"/>
        <v>69591</v>
      </c>
      <c r="AM11" s="93">
        <v>601</v>
      </c>
      <c r="AN11" s="93">
        <v>35</v>
      </c>
      <c r="AO11" s="93">
        <v>1</v>
      </c>
      <c r="AP11" s="94">
        <v>0</v>
      </c>
      <c r="AQ11" s="93">
        <v>11</v>
      </c>
      <c r="AR11" s="112">
        <f t="shared" si="6"/>
        <v>648</v>
      </c>
      <c r="AS11" s="95">
        <v>3450383350</v>
      </c>
      <c r="AT11" s="95">
        <v>198199450</v>
      </c>
      <c r="AU11" s="95">
        <v>20735550</v>
      </c>
      <c r="AV11" s="96">
        <v>0</v>
      </c>
      <c r="AW11" s="95">
        <v>103273800</v>
      </c>
      <c r="AX11" s="113">
        <f t="shared" si="7"/>
        <v>3772592150</v>
      </c>
      <c r="AY11" s="95">
        <v>69007667000</v>
      </c>
      <c r="AZ11" s="95">
        <v>3604003000</v>
      </c>
      <c r="BA11" s="95">
        <v>367728000</v>
      </c>
      <c r="BB11" s="96">
        <v>0</v>
      </c>
      <c r="BC11" s="95">
        <v>1978331000</v>
      </c>
      <c r="BD11" s="113">
        <f t="shared" si="8"/>
        <v>74957729000</v>
      </c>
      <c r="BE11" s="95">
        <v>47068793500</v>
      </c>
      <c r="BF11" s="95">
        <v>2635849500</v>
      </c>
      <c r="BG11" s="95">
        <v>302712500</v>
      </c>
      <c r="BH11" s="96">
        <v>0</v>
      </c>
      <c r="BI11" s="95">
        <v>1689179500</v>
      </c>
      <c r="BJ11" s="113">
        <f t="shared" si="9"/>
        <v>51696535000</v>
      </c>
      <c r="BK11" s="88">
        <f t="shared" si="35"/>
        <v>0.24139239940365154</v>
      </c>
      <c r="BL11" s="88">
        <f t="shared" si="35"/>
        <v>0.11707022726449301</v>
      </c>
      <c r="BM11" s="88">
        <f t="shared" si="35"/>
        <v>8.0614444398563023E-2</v>
      </c>
      <c r="BN11" s="88" t="str">
        <f t="shared" si="35"/>
        <v>N/A</v>
      </c>
      <c r="BO11" s="88">
        <f t="shared" si="36"/>
        <v>0.16127828231028296</v>
      </c>
      <c r="BP11" s="88">
        <f t="shared" si="36"/>
        <v>9.8814290665129922E-2</v>
      </c>
      <c r="BQ11" s="88">
        <f t="shared" si="36"/>
        <v>4.9703857198799106E-2</v>
      </c>
      <c r="BR11" s="88" t="str">
        <f t="shared" si="36"/>
        <v>N/A</v>
      </c>
      <c r="BS11" s="88">
        <f t="shared" si="12"/>
        <v>0.23330670034268253</v>
      </c>
      <c r="BT11" s="88">
        <f t="shared" si="13"/>
        <v>0.15831379443205917</v>
      </c>
      <c r="BU11" s="89">
        <f t="shared" si="14"/>
        <v>-5</v>
      </c>
      <c r="BV11" s="66" t="s">
        <v>146</v>
      </c>
      <c r="BW11" s="34" t="s">
        <v>147</v>
      </c>
      <c r="BX11" s="34"/>
      <c r="BY11" s="33">
        <f t="shared" si="15"/>
        <v>70234</v>
      </c>
      <c r="BZ11" s="33">
        <f t="shared" si="16"/>
        <v>570747026696</v>
      </c>
      <c r="CA11" s="33" t="str">
        <f t="shared" si="17"/>
        <v>YES</v>
      </c>
      <c r="CB11" s="33" t="str">
        <f t="shared" si="18"/>
        <v>YES</v>
      </c>
      <c r="CC11" s="33" t="str">
        <f t="shared" si="19"/>
        <v>YES</v>
      </c>
      <c r="CD11" s="33" t="str">
        <f t="shared" si="20"/>
        <v>YES</v>
      </c>
      <c r="CE11" s="33">
        <f t="shared" si="21"/>
        <v>235</v>
      </c>
      <c r="CF11" s="33">
        <f t="shared" si="21"/>
        <v>6</v>
      </c>
      <c r="CG11" s="33">
        <f t="shared" si="21"/>
        <v>-2</v>
      </c>
      <c r="CH11" s="33">
        <f t="shared" si="21"/>
        <v>0</v>
      </c>
      <c r="CI11" s="33">
        <f t="shared" si="21"/>
        <v>1</v>
      </c>
      <c r="CJ11" s="33">
        <f t="shared" si="22"/>
        <v>-242</v>
      </c>
      <c r="CK11" s="33">
        <f t="shared" si="22"/>
        <v>-3</v>
      </c>
      <c r="CL11" s="33">
        <f t="shared" si="22"/>
        <v>0</v>
      </c>
      <c r="CM11" s="33">
        <f t="shared" si="22"/>
        <v>0</v>
      </c>
      <c r="CN11" s="33">
        <f t="shared" si="22"/>
        <v>0</v>
      </c>
      <c r="CO11" s="33">
        <f t="shared" si="23"/>
        <v>4364262225</v>
      </c>
      <c r="CP11" s="33">
        <f t="shared" si="24"/>
        <v>0</v>
      </c>
      <c r="CQ11" s="33">
        <f t="shared" si="25"/>
        <v>86824571500</v>
      </c>
      <c r="CR11" s="33">
        <f t="shared" si="26"/>
        <v>0</v>
      </c>
      <c r="CS11" s="33">
        <f t="shared" si="27"/>
        <v>63757683000</v>
      </c>
      <c r="CT11" s="33">
        <f t="shared" si="28"/>
        <v>0</v>
      </c>
      <c r="CU11" s="33">
        <f t="shared" si="29"/>
        <v>3772592150</v>
      </c>
      <c r="CV11" s="33">
        <f t="shared" si="30"/>
        <v>0</v>
      </c>
      <c r="CW11" s="33">
        <f t="shared" si="31"/>
        <v>74957729000</v>
      </c>
      <c r="CX11" s="33">
        <f t="shared" si="32"/>
        <v>0</v>
      </c>
      <c r="CY11" s="33">
        <f t="shared" si="33"/>
        <v>51696535000</v>
      </c>
      <c r="CZ11" s="33">
        <f t="shared" si="34"/>
        <v>0</v>
      </c>
      <c r="DA11" s="38" t="e">
        <f>VLOOKUP(B11,#REF!,1,FALSE)</f>
        <v>#REF!</v>
      </c>
      <c r="DB11" s="38" t="s">
        <v>149</v>
      </c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</row>
    <row r="12" spans="1:16056" s="40" customFormat="1" ht="12" customHeight="1" x14ac:dyDescent="0.25">
      <c r="A12" s="35" t="s">
        <v>25</v>
      </c>
      <c r="B12" s="62" t="s">
        <v>49</v>
      </c>
      <c r="C12" s="97">
        <v>56181</v>
      </c>
      <c r="D12" s="97">
        <v>3301</v>
      </c>
      <c r="E12" s="97">
        <v>6378</v>
      </c>
      <c r="F12" s="98">
        <v>55</v>
      </c>
      <c r="G12" s="98">
        <v>597</v>
      </c>
      <c r="H12" s="112">
        <f t="shared" si="0"/>
        <v>66512</v>
      </c>
      <c r="I12" s="97">
        <v>1671</v>
      </c>
      <c r="J12" s="98">
        <v>58</v>
      </c>
      <c r="K12" s="98">
        <v>283</v>
      </c>
      <c r="L12" s="98">
        <v>0</v>
      </c>
      <c r="M12" s="98">
        <v>15</v>
      </c>
      <c r="N12" s="112">
        <f t="shared" si="1"/>
        <v>2027</v>
      </c>
      <c r="O12" s="99">
        <v>1957769250</v>
      </c>
      <c r="P12" s="99">
        <v>282994975</v>
      </c>
      <c r="Q12" s="99">
        <v>889224618</v>
      </c>
      <c r="R12" s="99">
        <v>20601000</v>
      </c>
      <c r="S12" s="99">
        <v>117163935</v>
      </c>
      <c r="T12" s="113">
        <f t="shared" si="2"/>
        <v>3267753778</v>
      </c>
      <c r="U12" s="100">
        <v>39096405000</v>
      </c>
      <c r="V12" s="99">
        <v>4538524500</v>
      </c>
      <c r="W12" s="100">
        <v>15192199500</v>
      </c>
      <c r="X12" s="99">
        <v>412020000</v>
      </c>
      <c r="Y12" s="99">
        <v>2206590700</v>
      </c>
      <c r="Z12" s="113">
        <f t="shared" si="3"/>
        <v>61445739700</v>
      </c>
      <c r="AA12" s="100">
        <v>28833285000</v>
      </c>
      <c r="AB12" s="99">
        <v>2232298000</v>
      </c>
      <c r="AC12" s="99">
        <v>8562426500</v>
      </c>
      <c r="AD12" s="99">
        <v>403145000</v>
      </c>
      <c r="AE12" s="99">
        <v>1928813700</v>
      </c>
      <c r="AF12" s="113">
        <f t="shared" si="4"/>
        <v>41959968200</v>
      </c>
      <c r="AG12" s="97">
        <v>56508</v>
      </c>
      <c r="AH12" s="97">
        <v>3312</v>
      </c>
      <c r="AI12" s="97">
        <v>6378</v>
      </c>
      <c r="AJ12" s="98">
        <v>55</v>
      </c>
      <c r="AK12" s="98">
        <v>596</v>
      </c>
      <c r="AL12" s="112">
        <f t="shared" si="5"/>
        <v>66849</v>
      </c>
      <c r="AM12" s="97">
        <v>1344</v>
      </c>
      <c r="AN12" s="98">
        <v>58</v>
      </c>
      <c r="AO12" s="98">
        <v>283</v>
      </c>
      <c r="AP12" s="98">
        <v>0</v>
      </c>
      <c r="AQ12" s="98">
        <v>15</v>
      </c>
      <c r="AR12" s="112">
        <f t="shared" si="6"/>
        <v>1700</v>
      </c>
      <c r="AS12" s="99">
        <v>1703934875</v>
      </c>
      <c r="AT12" s="99">
        <v>263889550</v>
      </c>
      <c r="AU12" s="99">
        <v>836263250</v>
      </c>
      <c r="AV12" s="99">
        <v>17072375</v>
      </c>
      <c r="AW12" s="99">
        <v>98533225</v>
      </c>
      <c r="AX12" s="113">
        <f t="shared" si="7"/>
        <v>2919693275</v>
      </c>
      <c r="AY12" s="100">
        <v>34016812500</v>
      </c>
      <c r="AZ12" s="99">
        <v>4022768000</v>
      </c>
      <c r="BA12" s="100">
        <v>12143200000</v>
      </c>
      <c r="BB12" s="99">
        <v>341447500</v>
      </c>
      <c r="BC12" s="99">
        <v>1841351500</v>
      </c>
      <c r="BD12" s="113">
        <f t="shared" si="8"/>
        <v>52365579500</v>
      </c>
      <c r="BE12" s="100">
        <v>23804962500</v>
      </c>
      <c r="BF12" s="99">
        <v>1876528500</v>
      </c>
      <c r="BG12" s="99">
        <v>6935237400</v>
      </c>
      <c r="BH12" s="99">
        <v>332242500</v>
      </c>
      <c r="BI12" s="99">
        <v>1579422000</v>
      </c>
      <c r="BJ12" s="113">
        <f t="shared" si="9"/>
        <v>34528392900</v>
      </c>
      <c r="BK12" s="88">
        <f t="shared" si="35"/>
        <v>0.21123001138943187</v>
      </c>
      <c r="BL12" s="88">
        <f t="shared" si="35"/>
        <v>0.18958918023360694</v>
      </c>
      <c r="BM12" s="88">
        <f t="shared" si="35"/>
        <v>0.23462630132892071</v>
      </c>
      <c r="BN12" s="88">
        <f t="shared" si="35"/>
        <v>0.21340587071190464</v>
      </c>
      <c r="BO12" s="88">
        <f t="shared" si="36"/>
        <v>0.14932593993043874</v>
      </c>
      <c r="BP12" s="88">
        <f t="shared" si="36"/>
        <v>0.12820935733803185</v>
      </c>
      <c r="BQ12" s="88">
        <f t="shared" si="36"/>
        <v>0.25108698695566245</v>
      </c>
      <c r="BR12" s="88">
        <f t="shared" si="36"/>
        <v>0.20668624019798076</v>
      </c>
      <c r="BS12" s="88">
        <f t="shared" si="12"/>
        <v>0.2152308484650034</v>
      </c>
      <c r="BT12" s="88">
        <f t="shared" si="13"/>
        <v>0.17339940255984376</v>
      </c>
      <c r="BU12" s="89">
        <f t="shared" si="14"/>
        <v>-10</v>
      </c>
      <c r="BV12" s="66"/>
      <c r="BW12" s="34"/>
      <c r="BX12" s="34"/>
      <c r="BY12" s="33">
        <f t="shared" si="15"/>
        <v>68539</v>
      </c>
      <c r="BZ12" s="33">
        <f t="shared" si="16"/>
        <v>392974528882</v>
      </c>
      <c r="CA12" s="33" t="str">
        <f t="shared" si="17"/>
        <v>YES</v>
      </c>
      <c r="CB12" s="33" t="str">
        <f t="shared" si="18"/>
        <v>YES</v>
      </c>
      <c r="CC12" s="33" t="str">
        <f t="shared" si="19"/>
        <v>YES</v>
      </c>
      <c r="CD12" s="33" t="str">
        <f t="shared" si="20"/>
        <v>YES</v>
      </c>
      <c r="CE12" s="33">
        <f t="shared" si="21"/>
        <v>-327</v>
      </c>
      <c r="CF12" s="33">
        <f t="shared" si="21"/>
        <v>-11</v>
      </c>
      <c r="CG12" s="33">
        <f t="shared" si="21"/>
        <v>0</v>
      </c>
      <c r="CH12" s="33">
        <f t="shared" si="21"/>
        <v>0</v>
      </c>
      <c r="CI12" s="33">
        <f t="shared" si="21"/>
        <v>1</v>
      </c>
      <c r="CJ12" s="33">
        <f t="shared" si="22"/>
        <v>327</v>
      </c>
      <c r="CK12" s="33">
        <f t="shared" si="22"/>
        <v>0</v>
      </c>
      <c r="CL12" s="33">
        <f t="shared" si="22"/>
        <v>0</v>
      </c>
      <c r="CM12" s="33">
        <f t="shared" si="22"/>
        <v>0</v>
      </c>
      <c r="CN12" s="33">
        <f t="shared" si="22"/>
        <v>0</v>
      </c>
      <c r="CO12" s="33">
        <f t="shared" si="23"/>
        <v>3267753778</v>
      </c>
      <c r="CP12" s="33">
        <f t="shared" si="24"/>
        <v>0</v>
      </c>
      <c r="CQ12" s="33">
        <f t="shared" si="25"/>
        <v>61445739700</v>
      </c>
      <c r="CR12" s="33">
        <f t="shared" si="26"/>
        <v>0</v>
      </c>
      <c r="CS12" s="33">
        <f t="shared" si="27"/>
        <v>41959968200</v>
      </c>
      <c r="CT12" s="33">
        <f t="shared" si="28"/>
        <v>0</v>
      </c>
      <c r="CU12" s="33">
        <f t="shared" si="29"/>
        <v>2919693275</v>
      </c>
      <c r="CV12" s="33">
        <f t="shared" si="30"/>
        <v>0</v>
      </c>
      <c r="CW12" s="33">
        <f t="shared" si="31"/>
        <v>52365579500</v>
      </c>
      <c r="CX12" s="33">
        <f t="shared" si="32"/>
        <v>0</v>
      </c>
      <c r="CY12" s="33">
        <f t="shared" si="33"/>
        <v>34528392900</v>
      </c>
      <c r="CZ12" s="33">
        <f t="shared" si="34"/>
        <v>0</v>
      </c>
      <c r="DA12" s="38" t="e">
        <f>VLOOKUP(B12,#REF!,1,FALSE)</f>
        <v>#REF!</v>
      </c>
      <c r="DB12" s="38" t="s">
        <v>149</v>
      </c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</row>
    <row r="13" spans="1:16056" s="39" customFormat="1" ht="12" customHeight="1" x14ac:dyDescent="0.25">
      <c r="A13" s="35" t="s">
        <v>25</v>
      </c>
      <c r="B13" s="61" t="s">
        <v>54</v>
      </c>
      <c r="C13" s="97">
        <v>35789</v>
      </c>
      <c r="D13" s="97">
        <v>1839</v>
      </c>
      <c r="E13" s="97">
        <v>1732</v>
      </c>
      <c r="F13" s="103">
        <v>0</v>
      </c>
      <c r="G13" s="98">
        <v>425</v>
      </c>
      <c r="H13" s="112">
        <f t="shared" si="0"/>
        <v>39785</v>
      </c>
      <c r="I13" s="97">
        <v>3679</v>
      </c>
      <c r="J13" s="98">
        <v>165</v>
      </c>
      <c r="K13" s="98">
        <v>559</v>
      </c>
      <c r="L13" s="103">
        <v>0</v>
      </c>
      <c r="M13" s="98">
        <v>39</v>
      </c>
      <c r="N13" s="112">
        <f t="shared" si="1"/>
        <v>4442</v>
      </c>
      <c r="O13" s="99">
        <v>1740634750</v>
      </c>
      <c r="P13" s="99">
        <v>111029004</v>
      </c>
      <c r="Q13" s="99">
        <v>342444230</v>
      </c>
      <c r="R13" s="104">
        <v>0</v>
      </c>
      <c r="S13" s="99">
        <v>44538401</v>
      </c>
      <c r="T13" s="113">
        <f t="shared" si="2"/>
        <v>2238646385</v>
      </c>
      <c r="U13" s="100">
        <v>34802710000</v>
      </c>
      <c r="V13" s="99">
        <v>1863409000</v>
      </c>
      <c r="W13" s="99">
        <v>4161748056</v>
      </c>
      <c r="X13" s="104">
        <v>0</v>
      </c>
      <c r="Y13" s="99">
        <v>837519807</v>
      </c>
      <c r="Z13" s="113">
        <f t="shared" si="3"/>
        <v>41665386863</v>
      </c>
      <c r="AA13" s="100">
        <v>26259520500</v>
      </c>
      <c r="AB13" s="99">
        <v>888306700</v>
      </c>
      <c r="AC13" s="99">
        <v>2128219501</v>
      </c>
      <c r="AD13" s="104">
        <v>0</v>
      </c>
      <c r="AE13" s="99">
        <v>613190000</v>
      </c>
      <c r="AF13" s="113">
        <f t="shared" si="4"/>
        <v>29889236701</v>
      </c>
      <c r="AG13" s="97">
        <v>37440</v>
      </c>
      <c r="AH13" s="97">
        <v>1835</v>
      </c>
      <c r="AI13" s="97">
        <v>1788</v>
      </c>
      <c r="AJ13" s="103">
        <v>0</v>
      </c>
      <c r="AK13" s="98">
        <v>423</v>
      </c>
      <c r="AL13" s="112">
        <f t="shared" si="5"/>
        <v>41486</v>
      </c>
      <c r="AM13" s="97">
        <v>2060</v>
      </c>
      <c r="AN13" s="98">
        <v>170</v>
      </c>
      <c r="AO13" s="98">
        <v>503</v>
      </c>
      <c r="AP13" s="103">
        <v>0</v>
      </c>
      <c r="AQ13" s="98">
        <v>40</v>
      </c>
      <c r="AR13" s="112">
        <f t="shared" si="6"/>
        <v>2773</v>
      </c>
      <c r="AS13" s="99">
        <v>1598033350</v>
      </c>
      <c r="AT13" s="99">
        <v>108370525</v>
      </c>
      <c r="AU13" s="99">
        <v>332255325</v>
      </c>
      <c r="AV13" s="104">
        <v>0</v>
      </c>
      <c r="AW13" s="99">
        <v>43743550</v>
      </c>
      <c r="AX13" s="113">
        <f t="shared" si="7"/>
        <v>2082402750</v>
      </c>
      <c r="AY13" s="100">
        <v>31948878000</v>
      </c>
      <c r="AZ13" s="99">
        <v>1772475000</v>
      </c>
      <c r="BA13" s="99">
        <v>3923208500</v>
      </c>
      <c r="BB13" s="104">
        <v>0</v>
      </c>
      <c r="BC13" s="99">
        <v>821951000</v>
      </c>
      <c r="BD13" s="113">
        <f t="shared" si="8"/>
        <v>38466512500</v>
      </c>
      <c r="BE13" s="100">
        <v>23380368000</v>
      </c>
      <c r="BF13" s="99">
        <v>835789200</v>
      </c>
      <c r="BG13" s="99">
        <v>1770221001</v>
      </c>
      <c r="BH13" s="104">
        <v>0</v>
      </c>
      <c r="BI13" s="99">
        <v>602025500</v>
      </c>
      <c r="BJ13" s="113">
        <f t="shared" si="9"/>
        <v>26588403701</v>
      </c>
      <c r="BK13" s="88">
        <f t="shared" si="35"/>
        <v>0.12314401980328116</v>
      </c>
      <c r="BL13" s="88">
        <f t="shared" si="35"/>
        <v>6.28358203240722E-2</v>
      </c>
      <c r="BM13" s="88">
        <f t="shared" si="35"/>
        <v>0.20223378877426379</v>
      </c>
      <c r="BN13" s="88" t="str">
        <f t="shared" si="35"/>
        <v>N/A</v>
      </c>
      <c r="BO13" s="88">
        <f t="shared" si="36"/>
        <v>8.9324952193939433E-2</v>
      </c>
      <c r="BP13" s="88">
        <f t="shared" si="36"/>
        <v>5.1303403433052619E-2</v>
      </c>
      <c r="BQ13" s="88">
        <f t="shared" si="36"/>
        <v>6.0802161292217827E-2</v>
      </c>
      <c r="BR13" s="88" t="str">
        <f t="shared" si="36"/>
        <v>N/A</v>
      </c>
      <c r="BS13" s="88">
        <f t="shared" si="12"/>
        <v>0.12414558756966132</v>
      </c>
      <c r="BT13" s="88">
        <f t="shared" si="13"/>
        <v>8.3159978773745147E-2</v>
      </c>
      <c r="BU13" s="89">
        <f t="shared" si="14"/>
        <v>-32</v>
      </c>
      <c r="BV13" s="65"/>
      <c r="BW13" s="34"/>
      <c r="BX13" s="34"/>
      <c r="BY13" s="33">
        <f t="shared" si="15"/>
        <v>44227</v>
      </c>
      <c r="BZ13" s="33">
        <f t="shared" si="16"/>
        <v>281861354772</v>
      </c>
      <c r="CA13" s="33" t="str">
        <f t="shared" si="17"/>
        <v>YES</v>
      </c>
      <c r="CB13" s="33" t="str">
        <f t="shared" si="18"/>
        <v>YES</v>
      </c>
      <c r="CC13" s="33" t="str">
        <f t="shared" si="19"/>
        <v>YES</v>
      </c>
      <c r="CD13" s="33" t="str">
        <f t="shared" si="20"/>
        <v>YES</v>
      </c>
      <c r="CE13" s="33">
        <f t="shared" si="21"/>
        <v>-1651</v>
      </c>
      <c r="CF13" s="33">
        <f t="shared" si="21"/>
        <v>4</v>
      </c>
      <c r="CG13" s="33">
        <f t="shared" si="21"/>
        <v>-56</v>
      </c>
      <c r="CH13" s="33">
        <f t="shared" si="21"/>
        <v>0</v>
      </c>
      <c r="CI13" s="33">
        <f t="shared" si="21"/>
        <v>2</v>
      </c>
      <c r="CJ13" s="33">
        <f t="shared" si="22"/>
        <v>1619</v>
      </c>
      <c r="CK13" s="33">
        <f t="shared" si="22"/>
        <v>-5</v>
      </c>
      <c r="CL13" s="33">
        <f t="shared" si="22"/>
        <v>56</v>
      </c>
      <c r="CM13" s="33">
        <f t="shared" si="22"/>
        <v>0</v>
      </c>
      <c r="CN13" s="33">
        <f t="shared" si="22"/>
        <v>-1</v>
      </c>
      <c r="CO13" s="33">
        <f t="shared" si="23"/>
        <v>2238646385</v>
      </c>
      <c r="CP13" s="33">
        <f t="shared" si="24"/>
        <v>0</v>
      </c>
      <c r="CQ13" s="33">
        <f t="shared" si="25"/>
        <v>41665386863</v>
      </c>
      <c r="CR13" s="33">
        <f t="shared" si="26"/>
        <v>0</v>
      </c>
      <c r="CS13" s="33">
        <f t="shared" si="27"/>
        <v>29889236701</v>
      </c>
      <c r="CT13" s="33">
        <f t="shared" si="28"/>
        <v>0</v>
      </c>
      <c r="CU13" s="33">
        <f t="shared" si="29"/>
        <v>2082402750</v>
      </c>
      <c r="CV13" s="33">
        <f t="shared" si="30"/>
        <v>0</v>
      </c>
      <c r="CW13" s="33">
        <f t="shared" si="31"/>
        <v>38466512500</v>
      </c>
      <c r="CX13" s="33">
        <f t="shared" si="32"/>
        <v>0</v>
      </c>
      <c r="CY13" s="33">
        <f t="shared" si="33"/>
        <v>26588403701</v>
      </c>
      <c r="CZ13" s="33">
        <f t="shared" si="34"/>
        <v>0</v>
      </c>
      <c r="DA13" s="38" t="e">
        <f>VLOOKUP(B13,#REF!,1,FALSE)</f>
        <v>#REF!</v>
      </c>
      <c r="DB13" s="38" t="s">
        <v>149</v>
      </c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</row>
    <row r="14" spans="1:16056" s="39" customFormat="1" ht="12" customHeight="1" x14ac:dyDescent="0.25">
      <c r="A14" s="35" t="s">
        <v>25</v>
      </c>
      <c r="B14" s="106" t="s">
        <v>56</v>
      </c>
      <c r="C14" s="107">
        <v>80835</v>
      </c>
      <c r="D14" s="107">
        <v>2868</v>
      </c>
      <c r="E14" s="107">
        <v>4811</v>
      </c>
      <c r="F14" s="108">
        <v>187</v>
      </c>
      <c r="G14" s="108">
        <v>344</v>
      </c>
      <c r="H14" s="112">
        <f t="shared" si="0"/>
        <v>89045</v>
      </c>
      <c r="I14" s="107">
        <v>6245</v>
      </c>
      <c r="J14" s="108">
        <v>39</v>
      </c>
      <c r="K14" s="108">
        <v>546</v>
      </c>
      <c r="L14" s="108">
        <v>92</v>
      </c>
      <c r="M14" s="107">
        <v>1753</v>
      </c>
      <c r="N14" s="112">
        <f t="shared" si="1"/>
        <v>8675</v>
      </c>
      <c r="O14" s="109">
        <v>2315605401</v>
      </c>
      <c r="P14" s="109">
        <v>221616150</v>
      </c>
      <c r="Q14" s="109">
        <v>459485470</v>
      </c>
      <c r="R14" s="109">
        <v>52393450</v>
      </c>
      <c r="S14" s="109">
        <v>103204560</v>
      </c>
      <c r="T14" s="113">
        <f t="shared" si="2"/>
        <v>3152305031</v>
      </c>
      <c r="U14" s="109">
        <v>46296647001</v>
      </c>
      <c r="V14" s="109">
        <v>3167903484</v>
      </c>
      <c r="W14" s="109">
        <v>7691324900</v>
      </c>
      <c r="X14" s="109">
        <v>1047869000</v>
      </c>
      <c r="Y14" s="109">
        <v>2006261200</v>
      </c>
      <c r="Z14" s="113">
        <f t="shared" si="3"/>
        <v>60210005585</v>
      </c>
      <c r="AA14" s="109">
        <v>29750177001</v>
      </c>
      <c r="AB14" s="109">
        <v>1318159500</v>
      </c>
      <c r="AC14" s="109">
        <v>4202196000</v>
      </c>
      <c r="AD14" s="109">
        <v>975890000</v>
      </c>
      <c r="AE14" s="109">
        <v>1636184800</v>
      </c>
      <c r="AF14" s="113">
        <f t="shared" si="4"/>
        <v>37882607301</v>
      </c>
      <c r="AG14" s="107">
        <v>80835</v>
      </c>
      <c r="AH14" s="107">
        <v>2868</v>
      </c>
      <c r="AI14" s="107">
        <v>4811</v>
      </c>
      <c r="AJ14" s="108">
        <v>187</v>
      </c>
      <c r="AK14" s="108">
        <v>344</v>
      </c>
      <c r="AL14" s="112">
        <f t="shared" si="5"/>
        <v>89045</v>
      </c>
      <c r="AM14" s="107">
        <v>6245</v>
      </c>
      <c r="AN14" s="108">
        <v>39</v>
      </c>
      <c r="AO14" s="108">
        <v>546</v>
      </c>
      <c r="AP14" s="108">
        <v>92</v>
      </c>
      <c r="AQ14" s="107">
        <v>1753</v>
      </c>
      <c r="AR14" s="112">
        <f t="shared" si="6"/>
        <v>8675</v>
      </c>
      <c r="AS14" s="109">
        <v>2218218251</v>
      </c>
      <c r="AT14" s="109">
        <v>231478525</v>
      </c>
      <c r="AU14" s="109">
        <v>460633300</v>
      </c>
      <c r="AV14" s="109">
        <v>50676050</v>
      </c>
      <c r="AW14" s="109">
        <v>101157470</v>
      </c>
      <c r="AX14" s="113">
        <f t="shared" si="7"/>
        <v>3062163596</v>
      </c>
      <c r="AY14" s="109">
        <v>44349121001</v>
      </c>
      <c r="AZ14" s="109">
        <v>3316988500</v>
      </c>
      <c r="BA14" s="109">
        <v>7160029000</v>
      </c>
      <c r="BB14" s="109">
        <v>1013521000</v>
      </c>
      <c r="BC14" s="109">
        <v>1965159400</v>
      </c>
      <c r="BD14" s="113">
        <f t="shared" si="8"/>
        <v>57804818901</v>
      </c>
      <c r="BE14" s="109">
        <v>28604905001</v>
      </c>
      <c r="BF14" s="109">
        <v>1240697600</v>
      </c>
      <c r="BG14" s="109">
        <v>3656752500</v>
      </c>
      <c r="BH14" s="109">
        <v>941335000</v>
      </c>
      <c r="BI14" s="109">
        <v>1598763400</v>
      </c>
      <c r="BJ14" s="113">
        <f t="shared" si="9"/>
        <v>36042453501</v>
      </c>
      <c r="BK14" s="88">
        <f t="shared" si="35"/>
        <v>4.0037608933152002E-2</v>
      </c>
      <c r="BL14" s="88">
        <f t="shared" si="35"/>
        <v>6.2434149949189832E-2</v>
      </c>
      <c r="BM14" s="88">
        <f t="shared" si="35"/>
        <v>0.14916062818033216</v>
      </c>
      <c r="BN14" s="88">
        <f t="shared" si="35"/>
        <v>3.6708504411288256E-2</v>
      </c>
      <c r="BO14" s="88">
        <f t="shared" si="36"/>
        <v>4.3913519728070449E-2</v>
      </c>
      <c r="BP14" s="88">
        <f t="shared" si="36"/>
        <v>-4.4945894747600135E-2</v>
      </c>
      <c r="BQ14" s="88">
        <f t="shared" si="36"/>
        <v>7.4203037445798037E-2</v>
      </c>
      <c r="BR14" s="88">
        <f t="shared" si="36"/>
        <v>3.388977633418544E-2</v>
      </c>
      <c r="BS14" s="88">
        <f t="shared" si="12"/>
        <v>5.1055175806745456E-2</v>
      </c>
      <c r="BT14" s="88">
        <f t="shared" si="13"/>
        <v>4.1608757361895066E-2</v>
      </c>
      <c r="BU14" s="89">
        <f t="shared" si="14"/>
        <v>0</v>
      </c>
      <c r="BV14" s="65"/>
      <c r="BW14" s="34"/>
      <c r="BX14" s="34"/>
      <c r="BY14" s="33">
        <f t="shared" si="15"/>
        <v>97720</v>
      </c>
      <c r="BZ14" s="33">
        <f t="shared" ref="BZ14:BZ34" si="37">SUM(C14:BJ14)</f>
        <v>396309098710</v>
      </c>
      <c r="CA14" s="33" t="str">
        <f t="shared" si="17"/>
        <v>YES</v>
      </c>
      <c r="CB14" s="33" t="str">
        <f t="shared" si="18"/>
        <v>YES</v>
      </c>
      <c r="CC14" s="33" t="str">
        <f t="shared" si="19"/>
        <v>YES</v>
      </c>
      <c r="CD14" s="33" t="str">
        <f t="shared" si="20"/>
        <v>YES</v>
      </c>
      <c r="CE14" s="33">
        <f t="shared" ref="CE14:CI28" si="38">C14-AG14</f>
        <v>0</v>
      </c>
      <c r="CF14" s="33">
        <f t="shared" si="38"/>
        <v>0</v>
      </c>
      <c r="CG14" s="33">
        <f t="shared" si="38"/>
        <v>0</v>
      </c>
      <c r="CH14" s="33">
        <f t="shared" si="38"/>
        <v>0</v>
      </c>
      <c r="CI14" s="33">
        <f t="shared" si="38"/>
        <v>0</v>
      </c>
      <c r="CJ14" s="33">
        <f t="shared" ref="CJ14:CN28" si="39">I14-AM14</f>
        <v>0</v>
      </c>
      <c r="CK14" s="33">
        <f t="shared" si="39"/>
        <v>0</v>
      </c>
      <c r="CL14" s="33">
        <f t="shared" si="39"/>
        <v>0</v>
      </c>
      <c r="CM14" s="33">
        <f t="shared" si="39"/>
        <v>0</v>
      </c>
      <c r="CN14" s="33">
        <f t="shared" si="39"/>
        <v>0</v>
      </c>
      <c r="CO14" s="33">
        <f t="shared" si="23"/>
        <v>3152305031</v>
      </c>
      <c r="CP14" s="33">
        <f t="shared" si="24"/>
        <v>0</v>
      </c>
      <c r="CQ14" s="33">
        <f t="shared" si="25"/>
        <v>60210005585</v>
      </c>
      <c r="CR14" s="33">
        <f t="shared" si="26"/>
        <v>0</v>
      </c>
      <c r="CS14" s="33">
        <f t="shared" si="27"/>
        <v>37882607301</v>
      </c>
      <c r="CT14" s="33">
        <f t="shared" si="28"/>
        <v>0</v>
      </c>
      <c r="CU14" s="33">
        <f t="shared" si="29"/>
        <v>3062163596</v>
      </c>
      <c r="CV14" s="33">
        <f t="shared" si="30"/>
        <v>0</v>
      </c>
      <c r="CW14" s="33">
        <f t="shared" si="31"/>
        <v>57804818901</v>
      </c>
      <c r="CX14" s="33">
        <f t="shared" si="32"/>
        <v>0</v>
      </c>
      <c r="CY14" s="33">
        <f t="shared" si="33"/>
        <v>36042453501</v>
      </c>
      <c r="CZ14" s="33">
        <f t="shared" si="34"/>
        <v>0</v>
      </c>
      <c r="DA14" s="38" t="e">
        <f>VLOOKUP(B14,#REF!,1,FALSE)</f>
        <v>#REF!</v>
      </c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</row>
    <row r="15" spans="1:16056" s="39" customFormat="1" ht="12" customHeight="1" x14ac:dyDescent="0.25">
      <c r="A15" s="35" t="s">
        <v>25</v>
      </c>
      <c r="B15" s="61" t="s">
        <v>58</v>
      </c>
      <c r="C15" s="101">
        <v>64819</v>
      </c>
      <c r="D15" s="101">
        <v>3765</v>
      </c>
      <c r="E15" s="101">
        <v>6348</v>
      </c>
      <c r="F15" s="102">
        <v>195</v>
      </c>
      <c r="G15" s="102">
        <v>809</v>
      </c>
      <c r="H15" s="112">
        <f t="shared" si="0"/>
        <v>75936</v>
      </c>
      <c r="I15" s="101">
        <v>1538</v>
      </c>
      <c r="J15" s="102">
        <v>209</v>
      </c>
      <c r="K15" s="102">
        <v>215</v>
      </c>
      <c r="L15" s="102">
        <v>30</v>
      </c>
      <c r="M15" s="102">
        <v>31</v>
      </c>
      <c r="N15" s="112">
        <f t="shared" si="1"/>
        <v>2023</v>
      </c>
      <c r="O15" s="101">
        <v>3221784750</v>
      </c>
      <c r="P15" s="101">
        <v>312122275</v>
      </c>
      <c r="Q15" s="101">
        <v>525869829</v>
      </c>
      <c r="R15" s="101">
        <v>17170750</v>
      </c>
      <c r="S15" s="101">
        <v>94112750</v>
      </c>
      <c r="T15" s="113">
        <f t="shared" si="2"/>
        <v>4171060354</v>
      </c>
      <c r="U15" s="101">
        <v>64434715000</v>
      </c>
      <c r="V15" s="101">
        <v>5672316500</v>
      </c>
      <c r="W15" s="101">
        <v>7963280004</v>
      </c>
      <c r="X15" s="101">
        <v>333975000</v>
      </c>
      <c r="Y15" s="101">
        <v>1853730000</v>
      </c>
      <c r="Z15" s="113">
        <f t="shared" si="3"/>
        <v>80258016504</v>
      </c>
      <c r="AA15" s="101">
        <v>46144606500</v>
      </c>
      <c r="AB15" s="101">
        <v>2963176500</v>
      </c>
      <c r="AC15" s="101">
        <v>4931109504</v>
      </c>
      <c r="AD15" s="101">
        <v>291940000</v>
      </c>
      <c r="AE15" s="101">
        <v>1580527500</v>
      </c>
      <c r="AF15" s="113">
        <f t="shared" si="4"/>
        <v>55911360004</v>
      </c>
      <c r="AG15" s="101">
        <v>64837</v>
      </c>
      <c r="AH15" s="101">
        <v>3764</v>
      </c>
      <c r="AI15" s="101">
        <v>6349</v>
      </c>
      <c r="AJ15" s="102">
        <v>195</v>
      </c>
      <c r="AK15" s="102">
        <v>809</v>
      </c>
      <c r="AL15" s="112">
        <f t="shared" si="5"/>
        <v>75954</v>
      </c>
      <c r="AM15" s="101">
        <v>1521</v>
      </c>
      <c r="AN15" s="102">
        <v>209</v>
      </c>
      <c r="AO15" s="102">
        <v>214</v>
      </c>
      <c r="AP15" s="102">
        <v>30</v>
      </c>
      <c r="AQ15" s="102">
        <v>31</v>
      </c>
      <c r="AR15" s="112">
        <f t="shared" si="6"/>
        <v>2005</v>
      </c>
      <c r="AS15" s="101">
        <v>2699856625</v>
      </c>
      <c r="AT15" s="101">
        <v>295490950</v>
      </c>
      <c r="AU15" s="101">
        <v>496206304</v>
      </c>
      <c r="AV15" s="101">
        <v>14492125</v>
      </c>
      <c r="AW15" s="101">
        <v>79226675</v>
      </c>
      <c r="AX15" s="113">
        <f t="shared" si="7"/>
        <v>3585272679</v>
      </c>
      <c r="AY15" s="101">
        <v>53996077500</v>
      </c>
      <c r="AZ15" s="101">
        <v>5334144500</v>
      </c>
      <c r="BA15" s="101">
        <v>7131667004</v>
      </c>
      <c r="BB15" s="101">
        <v>279927500</v>
      </c>
      <c r="BC15" s="101">
        <v>1552778500</v>
      </c>
      <c r="BD15" s="113">
        <f t="shared" si="8"/>
        <v>68294595004</v>
      </c>
      <c r="BE15" s="101">
        <v>36643608000</v>
      </c>
      <c r="BF15" s="101">
        <v>2590170000</v>
      </c>
      <c r="BG15" s="101">
        <v>3890130004</v>
      </c>
      <c r="BH15" s="101">
        <v>236450000</v>
      </c>
      <c r="BI15" s="101">
        <v>1288746000</v>
      </c>
      <c r="BJ15" s="113">
        <f t="shared" si="9"/>
        <v>44649104004</v>
      </c>
      <c r="BK15" s="88">
        <f t="shared" si="35"/>
        <v>0.25928119578181286</v>
      </c>
      <c r="BL15" s="88">
        <f t="shared" si="35"/>
        <v>0.14400850137249677</v>
      </c>
      <c r="BM15" s="88">
        <f t="shared" si="35"/>
        <v>0.26759504153578928</v>
      </c>
      <c r="BN15" s="88">
        <f t="shared" si="35"/>
        <v>0.23467963628674138</v>
      </c>
      <c r="BO15" s="88">
        <f t="shared" si="36"/>
        <v>0.19332214455763008</v>
      </c>
      <c r="BP15" s="88">
        <f t="shared" si="36"/>
        <v>6.3397607620115926E-2</v>
      </c>
      <c r="BQ15" s="88">
        <f t="shared" si="36"/>
        <v>0.11660850114476262</v>
      </c>
      <c r="BR15" s="88">
        <f t="shared" si="36"/>
        <v>0.19307677880879881</v>
      </c>
      <c r="BS15" s="88">
        <f t="shared" si="12"/>
        <v>0.25223923864163189</v>
      </c>
      <c r="BT15" s="88">
        <f t="shared" si="13"/>
        <v>0.17517376740134849</v>
      </c>
      <c r="BU15" s="89">
        <f t="shared" si="14"/>
        <v>0</v>
      </c>
      <c r="BV15" s="65"/>
      <c r="BW15" s="34"/>
      <c r="BX15" s="34"/>
      <c r="BY15" s="33">
        <f t="shared" si="15"/>
        <v>77959</v>
      </c>
      <c r="BZ15" s="33">
        <f t="shared" si="37"/>
        <v>513739128934</v>
      </c>
      <c r="CA15" s="33" t="str">
        <f t="shared" si="17"/>
        <v>YES</v>
      </c>
      <c r="CB15" s="33" t="str">
        <f t="shared" si="18"/>
        <v>YES</v>
      </c>
      <c r="CC15" s="33" t="str">
        <f t="shared" si="19"/>
        <v>YES</v>
      </c>
      <c r="CD15" s="33" t="str">
        <f t="shared" si="20"/>
        <v>YES</v>
      </c>
      <c r="CE15" s="33">
        <f t="shared" si="38"/>
        <v>-18</v>
      </c>
      <c r="CF15" s="33">
        <f t="shared" si="38"/>
        <v>1</v>
      </c>
      <c r="CG15" s="33">
        <f t="shared" si="38"/>
        <v>-1</v>
      </c>
      <c r="CH15" s="33">
        <f t="shared" si="38"/>
        <v>0</v>
      </c>
      <c r="CI15" s="33">
        <f t="shared" si="38"/>
        <v>0</v>
      </c>
      <c r="CJ15" s="33">
        <f t="shared" si="39"/>
        <v>17</v>
      </c>
      <c r="CK15" s="33">
        <f t="shared" si="39"/>
        <v>0</v>
      </c>
      <c r="CL15" s="33">
        <f t="shared" si="39"/>
        <v>1</v>
      </c>
      <c r="CM15" s="33">
        <f t="shared" si="39"/>
        <v>0</v>
      </c>
      <c r="CN15" s="33">
        <f t="shared" si="39"/>
        <v>0</v>
      </c>
      <c r="CO15" s="33">
        <f t="shared" si="23"/>
        <v>4171060354</v>
      </c>
      <c r="CP15" s="33">
        <f t="shared" si="24"/>
        <v>0</v>
      </c>
      <c r="CQ15" s="33">
        <f t="shared" si="25"/>
        <v>80258016504</v>
      </c>
      <c r="CR15" s="33">
        <f t="shared" si="26"/>
        <v>0</v>
      </c>
      <c r="CS15" s="33">
        <f t="shared" si="27"/>
        <v>55911360004</v>
      </c>
      <c r="CT15" s="33">
        <f t="shared" si="28"/>
        <v>0</v>
      </c>
      <c r="CU15" s="33">
        <f t="shared" si="29"/>
        <v>3585272679</v>
      </c>
      <c r="CV15" s="33">
        <f t="shared" si="30"/>
        <v>0</v>
      </c>
      <c r="CW15" s="33">
        <f t="shared" si="31"/>
        <v>68294595004</v>
      </c>
      <c r="CX15" s="33">
        <f t="shared" si="32"/>
        <v>0</v>
      </c>
      <c r="CY15" s="33">
        <f t="shared" si="33"/>
        <v>44649104004</v>
      </c>
      <c r="CZ15" s="33">
        <f t="shared" si="34"/>
        <v>0</v>
      </c>
      <c r="DA15" s="38" t="e">
        <f>VLOOKUP(B15,#REF!,1,FALSE)</f>
        <v>#REF!</v>
      </c>
      <c r="DB15" s="38" t="s">
        <v>149</v>
      </c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</row>
    <row r="16" spans="1:16056" s="40" customFormat="1" ht="12" customHeight="1" x14ac:dyDescent="0.25">
      <c r="A16" s="35" t="s">
        <v>25</v>
      </c>
      <c r="B16" s="61" t="s">
        <v>59</v>
      </c>
      <c r="C16" s="101">
        <v>59158</v>
      </c>
      <c r="D16" s="101">
        <v>2502</v>
      </c>
      <c r="E16" s="101">
        <v>3651</v>
      </c>
      <c r="F16" s="102">
        <v>4</v>
      </c>
      <c r="G16" s="102">
        <v>798</v>
      </c>
      <c r="H16" s="112">
        <f t="shared" si="0"/>
        <v>66113</v>
      </c>
      <c r="I16" s="101">
        <v>3245</v>
      </c>
      <c r="J16" s="102">
        <v>31</v>
      </c>
      <c r="K16" s="102">
        <v>63</v>
      </c>
      <c r="L16" s="102">
        <v>0</v>
      </c>
      <c r="M16" s="102">
        <v>64</v>
      </c>
      <c r="N16" s="112">
        <f t="shared" si="1"/>
        <v>3403</v>
      </c>
      <c r="O16" s="101">
        <v>2654235400</v>
      </c>
      <c r="P16" s="101">
        <v>216478883</v>
      </c>
      <c r="Q16" s="101">
        <v>300571600</v>
      </c>
      <c r="R16" s="101">
        <v>326500</v>
      </c>
      <c r="S16" s="101">
        <v>60005500</v>
      </c>
      <c r="T16" s="113">
        <f t="shared" si="2"/>
        <v>3231617883</v>
      </c>
      <c r="U16" s="101">
        <v>53080233000</v>
      </c>
      <c r="V16" s="101">
        <v>3272719000</v>
      </c>
      <c r="W16" s="101">
        <v>4422530000</v>
      </c>
      <c r="X16" s="101">
        <v>6530000</v>
      </c>
      <c r="Y16" s="101">
        <v>1132598000</v>
      </c>
      <c r="Z16" s="113">
        <f t="shared" si="3"/>
        <v>61914610000</v>
      </c>
      <c r="AA16" s="101">
        <v>38962924000</v>
      </c>
      <c r="AB16" s="101">
        <v>1528938000</v>
      </c>
      <c r="AC16" s="101">
        <v>2404080000</v>
      </c>
      <c r="AD16" s="101">
        <v>6530000</v>
      </c>
      <c r="AE16" s="101">
        <v>1019944000</v>
      </c>
      <c r="AF16" s="113">
        <f t="shared" si="4"/>
        <v>43922416000</v>
      </c>
      <c r="AG16" s="101">
        <v>59180</v>
      </c>
      <c r="AH16" s="101">
        <v>2504</v>
      </c>
      <c r="AI16" s="101">
        <v>3649</v>
      </c>
      <c r="AJ16" s="102">
        <v>4</v>
      </c>
      <c r="AK16" s="102">
        <v>799</v>
      </c>
      <c r="AL16" s="112">
        <f t="shared" si="5"/>
        <v>66136</v>
      </c>
      <c r="AM16" s="101">
        <v>3261</v>
      </c>
      <c r="AN16" s="102">
        <v>32</v>
      </c>
      <c r="AO16" s="102">
        <v>64</v>
      </c>
      <c r="AP16" s="102">
        <v>0</v>
      </c>
      <c r="AQ16" s="102">
        <v>64</v>
      </c>
      <c r="AR16" s="112">
        <f t="shared" si="6"/>
        <v>3421</v>
      </c>
      <c r="AS16" s="101">
        <v>2250735750</v>
      </c>
      <c r="AT16" s="101">
        <v>222402050</v>
      </c>
      <c r="AU16" s="101">
        <v>290779750</v>
      </c>
      <c r="AV16" s="101">
        <v>246250</v>
      </c>
      <c r="AW16" s="101">
        <v>55406000</v>
      </c>
      <c r="AX16" s="113">
        <f t="shared" si="7"/>
        <v>2819569800</v>
      </c>
      <c r="AY16" s="101">
        <v>45004435000</v>
      </c>
      <c r="AZ16" s="101">
        <v>3397982000</v>
      </c>
      <c r="BA16" s="101">
        <v>3994523000</v>
      </c>
      <c r="BB16" s="101">
        <v>4925000</v>
      </c>
      <c r="BC16" s="101">
        <v>1040737000</v>
      </c>
      <c r="BD16" s="113">
        <f t="shared" si="8"/>
        <v>53442602000</v>
      </c>
      <c r="BE16" s="101">
        <v>32467093000</v>
      </c>
      <c r="BF16" s="101">
        <v>1424525000</v>
      </c>
      <c r="BG16" s="101">
        <v>2111043000</v>
      </c>
      <c r="BH16" s="101">
        <v>4925000</v>
      </c>
      <c r="BI16" s="101">
        <v>930790000</v>
      </c>
      <c r="BJ16" s="113">
        <f t="shared" si="9"/>
        <v>36938376000</v>
      </c>
      <c r="BK16" s="88">
        <f t="shared" si="35"/>
        <v>0.20007430292573458</v>
      </c>
      <c r="BL16" s="88">
        <f t="shared" si="35"/>
        <v>7.3296712939400877E-2</v>
      </c>
      <c r="BM16" s="88">
        <f t="shared" si="35"/>
        <v>0.13881147849664832</v>
      </c>
      <c r="BN16" s="88">
        <f t="shared" si="35"/>
        <v>0.32588832487309638</v>
      </c>
      <c r="BO16" s="88">
        <f t="shared" si="36"/>
        <v>0.17944449252612538</v>
      </c>
      <c r="BP16" s="88">
        <f t="shared" si="36"/>
        <v>-3.6863938655354866E-2</v>
      </c>
      <c r="BQ16" s="88">
        <f t="shared" si="36"/>
        <v>0.10714846303300796</v>
      </c>
      <c r="BR16" s="88">
        <f t="shared" si="36"/>
        <v>0.32588832487309638</v>
      </c>
      <c r="BS16" s="88">
        <f t="shared" si="12"/>
        <v>0.18907274104308214</v>
      </c>
      <c r="BT16" s="88">
        <f t="shared" si="13"/>
        <v>0.15852536521331806</v>
      </c>
      <c r="BU16" s="89">
        <f t="shared" si="14"/>
        <v>-41</v>
      </c>
      <c r="BV16" s="66"/>
      <c r="BW16" s="34"/>
      <c r="BX16" s="34"/>
      <c r="BY16" s="33">
        <f t="shared" si="15"/>
        <v>69516</v>
      </c>
      <c r="BZ16" s="33">
        <f t="shared" si="37"/>
        <v>404538661512</v>
      </c>
      <c r="CA16" s="33" t="str">
        <f t="shared" si="17"/>
        <v>YES</v>
      </c>
      <c r="CB16" s="33" t="str">
        <f t="shared" si="18"/>
        <v>YES</v>
      </c>
      <c r="CC16" s="33" t="str">
        <f t="shared" si="19"/>
        <v>YES</v>
      </c>
      <c r="CD16" s="33" t="str">
        <f t="shared" si="20"/>
        <v>YES</v>
      </c>
      <c r="CE16" s="33">
        <f t="shared" si="38"/>
        <v>-22</v>
      </c>
      <c r="CF16" s="33">
        <f t="shared" si="38"/>
        <v>-2</v>
      </c>
      <c r="CG16" s="33">
        <f t="shared" si="38"/>
        <v>2</v>
      </c>
      <c r="CH16" s="33">
        <f t="shared" si="38"/>
        <v>0</v>
      </c>
      <c r="CI16" s="33">
        <f t="shared" si="38"/>
        <v>-1</v>
      </c>
      <c r="CJ16" s="33">
        <f t="shared" si="39"/>
        <v>-16</v>
      </c>
      <c r="CK16" s="33">
        <f t="shared" si="39"/>
        <v>-1</v>
      </c>
      <c r="CL16" s="33">
        <f t="shared" si="39"/>
        <v>-1</v>
      </c>
      <c r="CM16" s="33">
        <f t="shared" si="39"/>
        <v>0</v>
      </c>
      <c r="CN16" s="33">
        <f t="shared" si="39"/>
        <v>0</v>
      </c>
      <c r="CO16" s="33">
        <f t="shared" si="23"/>
        <v>3231617883</v>
      </c>
      <c r="CP16" s="33">
        <f t="shared" si="24"/>
        <v>0</v>
      </c>
      <c r="CQ16" s="33">
        <f t="shared" si="25"/>
        <v>61914610000</v>
      </c>
      <c r="CR16" s="33">
        <f t="shared" si="26"/>
        <v>0</v>
      </c>
      <c r="CS16" s="33">
        <f t="shared" si="27"/>
        <v>43922416000</v>
      </c>
      <c r="CT16" s="33">
        <f t="shared" si="28"/>
        <v>0</v>
      </c>
      <c r="CU16" s="33">
        <f t="shared" si="29"/>
        <v>2819569800</v>
      </c>
      <c r="CV16" s="33">
        <f t="shared" si="30"/>
        <v>0</v>
      </c>
      <c r="CW16" s="33">
        <f t="shared" si="31"/>
        <v>53442602000</v>
      </c>
      <c r="CX16" s="33">
        <f t="shared" si="32"/>
        <v>0</v>
      </c>
      <c r="CY16" s="33">
        <f t="shared" si="33"/>
        <v>36938376000</v>
      </c>
      <c r="CZ16" s="33">
        <f t="shared" si="34"/>
        <v>0</v>
      </c>
      <c r="DA16" s="38" t="e">
        <f>VLOOKUP(B16,#REF!,1,FALSE)</f>
        <v>#REF!</v>
      </c>
      <c r="DB16" s="38" t="s">
        <v>149</v>
      </c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</row>
    <row r="17" spans="1:16056" s="40" customFormat="1" ht="12" customHeight="1" x14ac:dyDescent="0.25">
      <c r="A17" s="35" t="s">
        <v>25</v>
      </c>
      <c r="B17" s="61" t="s">
        <v>63</v>
      </c>
      <c r="C17" s="101">
        <v>49146</v>
      </c>
      <c r="D17" s="101">
        <v>1808</v>
      </c>
      <c r="E17" s="102">
        <v>135</v>
      </c>
      <c r="F17" s="102">
        <v>8</v>
      </c>
      <c r="G17" s="102">
        <v>455</v>
      </c>
      <c r="H17" s="112">
        <f t="shared" si="0"/>
        <v>51552</v>
      </c>
      <c r="I17" s="101">
        <v>1562</v>
      </c>
      <c r="J17" s="102">
        <v>14</v>
      </c>
      <c r="K17" s="102">
        <v>4</v>
      </c>
      <c r="L17" s="102">
        <v>0</v>
      </c>
      <c r="M17" s="102">
        <v>3</v>
      </c>
      <c r="N17" s="112">
        <f t="shared" si="1"/>
        <v>1583</v>
      </c>
      <c r="O17" s="101">
        <v>3130747750</v>
      </c>
      <c r="P17" s="101">
        <v>223265800</v>
      </c>
      <c r="Q17" s="101">
        <v>11760500</v>
      </c>
      <c r="R17" s="101">
        <v>1016000</v>
      </c>
      <c r="S17" s="101">
        <v>48455375</v>
      </c>
      <c r="T17" s="113">
        <f t="shared" si="2"/>
        <v>3415245425</v>
      </c>
      <c r="U17" s="101">
        <v>62614845000</v>
      </c>
      <c r="V17" s="101">
        <v>4051536000</v>
      </c>
      <c r="W17" s="101">
        <v>200145000</v>
      </c>
      <c r="X17" s="101">
        <v>20320000</v>
      </c>
      <c r="Y17" s="101">
        <v>935976500</v>
      </c>
      <c r="Z17" s="113">
        <f t="shared" si="3"/>
        <v>67822822500</v>
      </c>
      <c r="AA17" s="101">
        <v>46969212500</v>
      </c>
      <c r="AB17" s="101">
        <v>1432826600</v>
      </c>
      <c r="AC17" s="101">
        <v>155260000</v>
      </c>
      <c r="AD17" s="101">
        <v>17320000</v>
      </c>
      <c r="AE17" s="101">
        <v>804170000</v>
      </c>
      <c r="AF17" s="113">
        <f t="shared" si="4"/>
        <v>49378789100</v>
      </c>
      <c r="AG17" s="101">
        <v>49159</v>
      </c>
      <c r="AH17" s="101">
        <v>1816</v>
      </c>
      <c r="AI17" s="102">
        <v>135</v>
      </c>
      <c r="AJ17" s="102">
        <v>8</v>
      </c>
      <c r="AK17" s="102">
        <v>448</v>
      </c>
      <c r="AL17" s="112">
        <f t="shared" si="5"/>
        <v>51566</v>
      </c>
      <c r="AM17" s="101">
        <v>1583</v>
      </c>
      <c r="AN17" s="102">
        <v>14</v>
      </c>
      <c r="AO17" s="102">
        <v>4</v>
      </c>
      <c r="AP17" s="102">
        <v>0</v>
      </c>
      <c r="AQ17" s="102">
        <v>3</v>
      </c>
      <c r="AR17" s="112">
        <f t="shared" si="6"/>
        <v>1604</v>
      </c>
      <c r="AS17" s="101">
        <v>2639970250</v>
      </c>
      <c r="AT17" s="101">
        <v>216962850</v>
      </c>
      <c r="AU17" s="101">
        <v>10991500</v>
      </c>
      <c r="AV17" s="101">
        <v>859500</v>
      </c>
      <c r="AW17" s="101">
        <v>41162100</v>
      </c>
      <c r="AX17" s="113">
        <f t="shared" si="7"/>
        <v>2909946200</v>
      </c>
      <c r="AY17" s="101">
        <v>52799275000</v>
      </c>
      <c r="AZ17" s="101">
        <v>3885165000</v>
      </c>
      <c r="BA17" s="101">
        <v>178600000</v>
      </c>
      <c r="BB17" s="101">
        <v>17190000</v>
      </c>
      <c r="BC17" s="101">
        <v>784697000</v>
      </c>
      <c r="BD17" s="113">
        <f t="shared" si="8"/>
        <v>57664927000</v>
      </c>
      <c r="BE17" s="101">
        <v>37606582500</v>
      </c>
      <c r="BF17" s="101">
        <v>1249093500</v>
      </c>
      <c r="BG17" s="101">
        <v>136122500</v>
      </c>
      <c r="BH17" s="101">
        <v>14915000</v>
      </c>
      <c r="BI17" s="101">
        <v>657975500</v>
      </c>
      <c r="BJ17" s="113">
        <f t="shared" si="9"/>
        <v>39664689000</v>
      </c>
      <c r="BK17" s="88">
        <f t="shared" si="35"/>
        <v>0.24896253202481233</v>
      </c>
      <c r="BL17" s="88">
        <f t="shared" si="35"/>
        <v>0.1470931519537968</v>
      </c>
      <c r="BM17" s="88">
        <f t="shared" si="35"/>
        <v>0.14059027714007599</v>
      </c>
      <c r="BN17" s="88">
        <f t="shared" si="35"/>
        <v>0.16124706671136435</v>
      </c>
      <c r="BO17" s="88">
        <f t="shared" si="36"/>
        <v>0.1859034996219171</v>
      </c>
      <c r="BP17" s="88">
        <f t="shared" si="36"/>
        <v>4.2822119523881153E-2</v>
      </c>
      <c r="BQ17" s="88">
        <f t="shared" si="36"/>
        <v>0.12063269876819716</v>
      </c>
      <c r="BR17" s="88">
        <f t="shared" si="36"/>
        <v>0.18208260616637584</v>
      </c>
      <c r="BS17" s="88">
        <f t="shared" si="12"/>
        <v>0.24490549011994012</v>
      </c>
      <c r="BT17" s="88">
        <f t="shared" si="13"/>
        <v>0.17615379102101358</v>
      </c>
      <c r="BU17" s="89">
        <f t="shared" si="14"/>
        <v>-35</v>
      </c>
      <c r="BV17" s="66"/>
      <c r="BW17" s="34"/>
      <c r="BX17" s="34"/>
      <c r="BY17" s="33">
        <f t="shared" si="15"/>
        <v>53135</v>
      </c>
      <c r="BZ17" s="33">
        <f t="shared" si="37"/>
        <v>441713051060</v>
      </c>
      <c r="CA17" s="33" t="str">
        <f t="shared" si="17"/>
        <v>YES</v>
      </c>
      <c r="CB17" s="33" t="str">
        <f t="shared" si="18"/>
        <v>YES</v>
      </c>
      <c r="CC17" s="33" t="str">
        <f t="shared" si="19"/>
        <v>YES</v>
      </c>
      <c r="CD17" s="33" t="str">
        <f t="shared" si="20"/>
        <v>YES</v>
      </c>
      <c r="CE17" s="33">
        <f t="shared" si="38"/>
        <v>-13</v>
      </c>
      <c r="CF17" s="33">
        <f t="shared" si="38"/>
        <v>-8</v>
      </c>
      <c r="CG17" s="33">
        <f t="shared" si="38"/>
        <v>0</v>
      </c>
      <c r="CH17" s="33">
        <f t="shared" si="38"/>
        <v>0</v>
      </c>
      <c r="CI17" s="33">
        <f t="shared" si="38"/>
        <v>7</v>
      </c>
      <c r="CJ17" s="33">
        <f t="shared" si="39"/>
        <v>-21</v>
      </c>
      <c r="CK17" s="33">
        <f t="shared" si="39"/>
        <v>0</v>
      </c>
      <c r="CL17" s="33">
        <f t="shared" si="39"/>
        <v>0</v>
      </c>
      <c r="CM17" s="33">
        <f t="shared" si="39"/>
        <v>0</v>
      </c>
      <c r="CN17" s="33">
        <f t="shared" si="39"/>
        <v>0</v>
      </c>
      <c r="CO17" s="33">
        <f t="shared" si="23"/>
        <v>3415245425</v>
      </c>
      <c r="CP17" s="33">
        <f t="shared" si="24"/>
        <v>0</v>
      </c>
      <c r="CQ17" s="33">
        <f t="shared" si="25"/>
        <v>67822822500</v>
      </c>
      <c r="CR17" s="33">
        <f t="shared" si="26"/>
        <v>0</v>
      </c>
      <c r="CS17" s="33">
        <f t="shared" si="27"/>
        <v>49378789100</v>
      </c>
      <c r="CT17" s="33">
        <f t="shared" si="28"/>
        <v>0</v>
      </c>
      <c r="CU17" s="33">
        <f t="shared" si="29"/>
        <v>2909946200</v>
      </c>
      <c r="CV17" s="33">
        <f t="shared" si="30"/>
        <v>0</v>
      </c>
      <c r="CW17" s="33">
        <f t="shared" si="31"/>
        <v>57664927000</v>
      </c>
      <c r="CX17" s="33">
        <f t="shared" si="32"/>
        <v>0</v>
      </c>
      <c r="CY17" s="33">
        <f t="shared" si="33"/>
        <v>39664689000</v>
      </c>
      <c r="CZ17" s="33">
        <f t="shared" si="34"/>
        <v>0</v>
      </c>
      <c r="DA17" s="38" t="e">
        <f>VLOOKUP(B17,#REF!,1,FALSE)</f>
        <v>#REF!</v>
      </c>
      <c r="DB17" s="38" t="s">
        <v>149</v>
      </c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</row>
    <row r="18" spans="1:16056" s="40" customFormat="1" ht="12" customHeight="1" x14ac:dyDescent="0.25">
      <c r="A18" s="35" t="s">
        <v>25</v>
      </c>
      <c r="B18" s="61" t="s">
        <v>65</v>
      </c>
      <c r="C18" s="97">
        <v>38808</v>
      </c>
      <c r="D18" s="97">
        <v>2502</v>
      </c>
      <c r="E18" s="97">
        <v>1173</v>
      </c>
      <c r="F18" s="103">
        <v>0</v>
      </c>
      <c r="G18" s="98">
        <v>426</v>
      </c>
      <c r="H18" s="112">
        <f t="shared" si="0"/>
        <v>42909</v>
      </c>
      <c r="I18" s="97">
        <v>2207</v>
      </c>
      <c r="J18" s="98">
        <v>96</v>
      </c>
      <c r="K18" s="98">
        <v>51</v>
      </c>
      <c r="L18" s="103">
        <v>0</v>
      </c>
      <c r="M18" s="98">
        <v>12</v>
      </c>
      <c r="N18" s="112">
        <f t="shared" si="1"/>
        <v>2366</v>
      </c>
      <c r="O18" s="99">
        <v>1543653401</v>
      </c>
      <c r="P18" s="99">
        <v>251692297</v>
      </c>
      <c r="Q18" s="99">
        <v>148571926</v>
      </c>
      <c r="R18" s="104">
        <v>0</v>
      </c>
      <c r="S18" s="99">
        <v>57188640</v>
      </c>
      <c r="T18" s="113">
        <f t="shared" si="2"/>
        <v>2001106264</v>
      </c>
      <c r="U18" s="100">
        <v>30799653001</v>
      </c>
      <c r="V18" s="99">
        <v>4558907217</v>
      </c>
      <c r="W18" s="99">
        <v>2329710453</v>
      </c>
      <c r="X18" s="104">
        <v>0</v>
      </c>
      <c r="Y18" s="99">
        <v>1071778560</v>
      </c>
      <c r="Z18" s="113">
        <f t="shared" si="3"/>
        <v>38760049231</v>
      </c>
      <c r="AA18" s="100">
        <v>20189277501</v>
      </c>
      <c r="AB18" s="99">
        <v>1925690417</v>
      </c>
      <c r="AC18" s="99">
        <v>1689192153</v>
      </c>
      <c r="AD18" s="104">
        <v>0</v>
      </c>
      <c r="AE18" s="99">
        <v>889594320</v>
      </c>
      <c r="AF18" s="113">
        <f t="shared" si="4"/>
        <v>24693754391</v>
      </c>
      <c r="AG18" s="97">
        <v>39757</v>
      </c>
      <c r="AH18" s="97">
        <v>2511</v>
      </c>
      <c r="AI18" s="97">
        <v>1174</v>
      </c>
      <c r="AJ18" s="103">
        <v>0</v>
      </c>
      <c r="AK18" s="98">
        <v>423</v>
      </c>
      <c r="AL18" s="112">
        <f t="shared" si="5"/>
        <v>43865</v>
      </c>
      <c r="AM18" s="97">
        <v>1244</v>
      </c>
      <c r="AN18" s="98">
        <v>101</v>
      </c>
      <c r="AO18" s="98">
        <v>51</v>
      </c>
      <c r="AP18" s="103">
        <v>0</v>
      </c>
      <c r="AQ18" s="98">
        <v>14</v>
      </c>
      <c r="AR18" s="112">
        <f t="shared" si="6"/>
        <v>1410</v>
      </c>
      <c r="AS18" s="99">
        <v>1398920526</v>
      </c>
      <c r="AT18" s="99">
        <v>234163813</v>
      </c>
      <c r="AU18" s="99">
        <v>127931841</v>
      </c>
      <c r="AV18" s="104">
        <v>0</v>
      </c>
      <c r="AW18" s="99">
        <v>50963868</v>
      </c>
      <c r="AX18" s="113">
        <f t="shared" si="7"/>
        <v>1811980048</v>
      </c>
      <c r="AY18" s="100">
        <v>27878899501</v>
      </c>
      <c r="AZ18" s="99">
        <v>4085718250</v>
      </c>
      <c r="BA18" s="99">
        <v>1868352253</v>
      </c>
      <c r="BB18" s="104">
        <v>0</v>
      </c>
      <c r="BC18" s="99">
        <v>927501750</v>
      </c>
      <c r="BD18" s="113">
        <f t="shared" si="8"/>
        <v>34760471754</v>
      </c>
      <c r="BE18" s="100">
        <v>17640412001</v>
      </c>
      <c r="BF18" s="99">
        <v>1581658000</v>
      </c>
      <c r="BG18" s="99">
        <v>1298039653</v>
      </c>
      <c r="BH18" s="104">
        <v>0</v>
      </c>
      <c r="BI18" s="99">
        <v>752669750</v>
      </c>
      <c r="BJ18" s="113">
        <f t="shared" si="9"/>
        <v>21272779404</v>
      </c>
      <c r="BK18" s="88">
        <f t="shared" si="35"/>
        <v>0.14449013434921532</v>
      </c>
      <c r="BL18" s="88">
        <f t="shared" si="35"/>
        <v>0.21751378426941859</v>
      </c>
      <c r="BM18" s="88">
        <f t="shared" si="35"/>
        <v>0.30134094832617575</v>
      </c>
      <c r="BN18" s="88" t="str">
        <f t="shared" si="35"/>
        <v>N/A</v>
      </c>
      <c r="BO18" s="88">
        <f t="shared" si="36"/>
        <v>0.10476573868689587</v>
      </c>
      <c r="BP18" s="88">
        <f t="shared" si="36"/>
        <v>0.11581536906026257</v>
      </c>
      <c r="BQ18" s="88">
        <f t="shared" si="36"/>
        <v>0.24693319970000327</v>
      </c>
      <c r="BR18" s="88" t="str">
        <f t="shared" si="36"/>
        <v>N/A</v>
      </c>
      <c r="BS18" s="88">
        <f t="shared" si="12"/>
        <v>0.1608146693965502</v>
      </c>
      <c r="BT18" s="88">
        <f t="shared" si="13"/>
        <v>0.11506108160168327</v>
      </c>
      <c r="BU18" s="89">
        <f t="shared" si="14"/>
        <v>0</v>
      </c>
      <c r="BV18" s="66"/>
      <c r="BW18" s="34"/>
      <c r="BX18" s="34"/>
      <c r="BY18" s="33">
        <f t="shared" si="15"/>
        <v>45275</v>
      </c>
      <c r="BZ18" s="33">
        <f t="shared" si="37"/>
        <v>246600463284</v>
      </c>
      <c r="CA18" s="33" t="str">
        <f t="shared" si="17"/>
        <v>YES</v>
      </c>
      <c r="CB18" s="33" t="str">
        <f t="shared" si="18"/>
        <v>YES</v>
      </c>
      <c r="CC18" s="33" t="str">
        <f t="shared" si="19"/>
        <v>YES</v>
      </c>
      <c r="CD18" s="33" t="str">
        <f t="shared" si="20"/>
        <v>YES</v>
      </c>
      <c r="CE18" s="33">
        <f t="shared" si="38"/>
        <v>-949</v>
      </c>
      <c r="CF18" s="33">
        <f t="shared" si="38"/>
        <v>-9</v>
      </c>
      <c r="CG18" s="33">
        <f t="shared" si="38"/>
        <v>-1</v>
      </c>
      <c r="CH18" s="33">
        <f t="shared" si="38"/>
        <v>0</v>
      </c>
      <c r="CI18" s="33">
        <f t="shared" si="38"/>
        <v>3</v>
      </c>
      <c r="CJ18" s="33">
        <f t="shared" si="39"/>
        <v>963</v>
      </c>
      <c r="CK18" s="33">
        <f t="shared" si="39"/>
        <v>-5</v>
      </c>
      <c r="CL18" s="33">
        <f t="shared" si="39"/>
        <v>0</v>
      </c>
      <c r="CM18" s="33">
        <f t="shared" si="39"/>
        <v>0</v>
      </c>
      <c r="CN18" s="33">
        <f t="shared" si="39"/>
        <v>-2</v>
      </c>
      <c r="CO18" s="33">
        <f t="shared" si="23"/>
        <v>2001106264</v>
      </c>
      <c r="CP18" s="33">
        <f t="shared" si="24"/>
        <v>0</v>
      </c>
      <c r="CQ18" s="33">
        <f t="shared" si="25"/>
        <v>38760049231</v>
      </c>
      <c r="CR18" s="33">
        <f t="shared" si="26"/>
        <v>0</v>
      </c>
      <c r="CS18" s="33">
        <f t="shared" si="27"/>
        <v>24693754391</v>
      </c>
      <c r="CT18" s="33">
        <f t="shared" si="28"/>
        <v>0</v>
      </c>
      <c r="CU18" s="33">
        <f t="shared" si="29"/>
        <v>1811980048</v>
      </c>
      <c r="CV18" s="33">
        <f t="shared" si="30"/>
        <v>0</v>
      </c>
      <c r="CW18" s="33">
        <f t="shared" si="31"/>
        <v>34760471754</v>
      </c>
      <c r="CX18" s="33">
        <f t="shared" si="32"/>
        <v>0</v>
      </c>
      <c r="CY18" s="33">
        <f t="shared" si="33"/>
        <v>21272779404</v>
      </c>
      <c r="CZ18" s="33">
        <f t="shared" si="34"/>
        <v>0</v>
      </c>
      <c r="DA18" s="38" t="e">
        <f>VLOOKUP(B18,#REF!,1,FALSE)</f>
        <v>#REF!</v>
      </c>
      <c r="DB18" s="38" t="s">
        <v>149</v>
      </c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</row>
    <row r="19" spans="1:16056" s="39" customFormat="1" ht="12" customHeight="1" x14ac:dyDescent="0.25">
      <c r="A19" s="35" t="s">
        <v>25</v>
      </c>
      <c r="B19" s="61" t="s">
        <v>66</v>
      </c>
      <c r="C19" s="101">
        <v>45058</v>
      </c>
      <c r="D19" s="101">
        <v>2140</v>
      </c>
      <c r="E19" s="101">
        <v>2054</v>
      </c>
      <c r="F19" s="86"/>
      <c r="G19" s="102">
        <v>496</v>
      </c>
      <c r="H19" s="112">
        <f t="shared" si="0"/>
        <v>49748</v>
      </c>
      <c r="I19" s="101">
        <v>2345</v>
      </c>
      <c r="J19" s="102">
        <v>111</v>
      </c>
      <c r="K19" s="102">
        <v>116</v>
      </c>
      <c r="L19" s="86"/>
      <c r="M19" s="102">
        <v>54</v>
      </c>
      <c r="N19" s="112">
        <f t="shared" si="1"/>
        <v>2626</v>
      </c>
      <c r="O19" s="101">
        <v>1984475875</v>
      </c>
      <c r="P19" s="101">
        <v>191578067</v>
      </c>
      <c r="Q19" s="101">
        <v>121218250</v>
      </c>
      <c r="R19" s="87"/>
      <c r="S19" s="101">
        <v>66206750</v>
      </c>
      <c r="T19" s="113">
        <f t="shared" si="2"/>
        <v>2363478942</v>
      </c>
      <c r="U19" s="101">
        <v>39687337500</v>
      </c>
      <c r="V19" s="101">
        <v>3173679017</v>
      </c>
      <c r="W19" s="101">
        <v>1997374000</v>
      </c>
      <c r="X19" s="87"/>
      <c r="Y19" s="101">
        <v>1299323000</v>
      </c>
      <c r="Z19" s="113">
        <f t="shared" si="3"/>
        <v>46157713517</v>
      </c>
      <c r="AA19" s="101">
        <v>28084820000</v>
      </c>
      <c r="AB19" s="101">
        <v>1262016517</v>
      </c>
      <c r="AC19" s="101">
        <v>966621500</v>
      </c>
      <c r="AD19" s="87"/>
      <c r="AE19" s="101">
        <v>1174252000</v>
      </c>
      <c r="AF19" s="113">
        <f t="shared" si="4"/>
        <v>31487710017</v>
      </c>
      <c r="AG19" s="101">
        <v>45829</v>
      </c>
      <c r="AH19" s="101">
        <v>2143</v>
      </c>
      <c r="AI19" s="101">
        <v>2054</v>
      </c>
      <c r="AJ19" s="86"/>
      <c r="AK19" s="102">
        <v>497</v>
      </c>
      <c r="AL19" s="112">
        <f t="shared" si="5"/>
        <v>50523</v>
      </c>
      <c r="AM19" s="101">
        <v>1573</v>
      </c>
      <c r="AN19" s="102">
        <v>111</v>
      </c>
      <c r="AO19" s="102">
        <v>114</v>
      </c>
      <c r="AP19" s="86"/>
      <c r="AQ19" s="102">
        <v>53</v>
      </c>
      <c r="AR19" s="112">
        <f t="shared" si="6"/>
        <v>1851</v>
      </c>
      <c r="AS19" s="101">
        <v>1701234650</v>
      </c>
      <c r="AT19" s="101">
        <v>187145900</v>
      </c>
      <c r="AU19" s="101">
        <v>117934700</v>
      </c>
      <c r="AV19" s="87"/>
      <c r="AW19" s="101">
        <v>58788000</v>
      </c>
      <c r="AX19" s="113">
        <f t="shared" si="7"/>
        <v>2065103250</v>
      </c>
      <c r="AY19" s="101">
        <v>34018905000</v>
      </c>
      <c r="AZ19" s="101">
        <v>3001903000</v>
      </c>
      <c r="BA19" s="101">
        <v>1773893000</v>
      </c>
      <c r="BB19" s="87"/>
      <c r="BC19" s="101">
        <v>1145441000</v>
      </c>
      <c r="BD19" s="113">
        <f t="shared" si="8"/>
        <v>39940142000</v>
      </c>
      <c r="BE19" s="101">
        <v>22790347500</v>
      </c>
      <c r="BF19" s="101">
        <v>1167167500</v>
      </c>
      <c r="BG19" s="101">
        <v>932190500</v>
      </c>
      <c r="BH19" s="87"/>
      <c r="BI19" s="101">
        <v>1022877000</v>
      </c>
      <c r="BJ19" s="113">
        <f t="shared" si="9"/>
        <v>25912582500</v>
      </c>
      <c r="BK19" s="88">
        <f t="shared" si="35"/>
        <v>0.23231205667223809</v>
      </c>
      <c r="BL19" s="88">
        <f t="shared" si="35"/>
        <v>8.1264271837589774E-2</v>
      </c>
      <c r="BM19" s="88">
        <f t="shared" si="35"/>
        <v>3.6935583445658393E-2</v>
      </c>
      <c r="BN19" s="88" t="str">
        <f t="shared" si="35"/>
        <v>N/A</v>
      </c>
      <c r="BO19" s="88">
        <f t="shared" si="36"/>
        <v>0.16662595400998348</v>
      </c>
      <c r="BP19" s="88">
        <f t="shared" si="36"/>
        <v>5.7222374273918852E-2</v>
      </c>
      <c r="BQ19" s="88">
        <f t="shared" si="36"/>
        <v>0.12598335976296204</v>
      </c>
      <c r="BR19" s="88" t="str">
        <f t="shared" si="36"/>
        <v>N/A</v>
      </c>
      <c r="BS19" s="88">
        <f t="shared" si="12"/>
        <v>0.21515136582777883</v>
      </c>
      <c r="BT19" s="88">
        <f t="shared" si="13"/>
        <v>0.15567224365401611</v>
      </c>
      <c r="BU19" s="89">
        <f t="shared" si="14"/>
        <v>0</v>
      </c>
      <c r="BV19" s="65"/>
      <c r="BW19" s="37"/>
      <c r="BX19" s="34"/>
      <c r="BY19" s="33">
        <f t="shared" si="15"/>
        <v>52374</v>
      </c>
      <c r="BZ19" s="33">
        <f t="shared" si="37"/>
        <v>295853669948</v>
      </c>
      <c r="CA19" s="33" t="str">
        <f t="shared" si="17"/>
        <v>YES</v>
      </c>
      <c r="CB19" s="33" t="str">
        <f t="shared" si="18"/>
        <v>YES</v>
      </c>
      <c r="CC19" s="33" t="str">
        <f t="shared" si="19"/>
        <v>YES</v>
      </c>
      <c r="CD19" s="33" t="str">
        <f t="shared" si="20"/>
        <v>YES</v>
      </c>
      <c r="CE19" s="33">
        <f t="shared" si="38"/>
        <v>-771</v>
      </c>
      <c r="CF19" s="33">
        <f t="shared" si="38"/>
        <v>-3</v>
      </c>
      <c r="CG19" s="33">
        <f t="shared" si="38"/>
        <v>0</v>
      </c>
      <c r="CH19" s="33">
        <f t="shared" si="38"/>
        <v>0</v>
      </c>
      <c r="CI19" s="33">
        <f t="shared" si="38"/>
        <v>-1</v>
      </c>
      <c r="CJ19" s="33">
        <f t="shared" si="39"/>
        <v>772</v>
      </c>
      <c r="CK19" s="33">
        <f t="shared" si="39"/>
        <v>0</v>
      </c>
      <c r="CL19" s="33">
        <f t="shared" si="39"/>
        <v>2</v>
      </c>
      <c r="CM19" s="33">
        <f t="shared" si="39"/>
        <v>0</v>
      </c>
      <c r="CN19" s="33">
        <f t="shared" si="39"/>
        <v>1</v>
      </c>
      <c r="CO19" s="33">
        <f t="shared" si="23"/>
        <v>2363478942</v>
      </c>
      <c r="CP19" s="33">
        <f t="shared" si="24"/>
        <v>0</v>
      </c>
      <c r="CQ19" s="33">
        <f t="shared" si="25"/>
        <v>46157713517</v>
      </c>
      <c r="CR19" s="33">
        <f t="shared" si="26"/>
        <v>0</v>
      </c>
      <c r="CS19" s="33">
        <f t="shared" si="27"/>
        <v>31487710017</v>
      </c>
      <c r="CT19" s="33">
        <f t="shared" si="28"/>
        <v>0</v>
      </c>
      <c r="CU19" s="33">
        <f t="shared" si="29"/>
        <v>2065103250</v>
      </c>
      <c r="CV19" s="33">
        <f t="shared" si="30"/>
        <v>0</v>
      </c>
      <c r="CW19" s="33">
        <f t="shared" si="31"/>
        <v>39940142000</v>
      </c>
      <c r="CX19" s="33">
        <f t="shared" si="32"/>
        <v>0</v>
      </c>
      <c r="CY19" s="33">
        <f t="shared" si="33"/>
        <v>25912582500</v>
      </c>
      <c r="CZ19" s="33">
        <f t="shared" si="34"/>
        <v>0</v>
      </c>
      <c r="DA19" s="38" t="e">
        <f>VLOOKUP(B19,#REF!,1,FALSE)</f>
        <v>#REF!</v>
      </c>
      <c r="DB19" s="38" t="s">
        <v>149</v>
      </c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</row>
    <row r="20" spans="1:16056" s="40" customFormat="1" ht="12" customHeight="1" x14ac:dyDescent="0.25">
      <c r="A20" s="35" t="s">
        <v>25</v>
      </c>
      <c r="B20" s="62" t="s">
        <v>67</v>
      </c>
      <c r="C20" s="97">
        <v>106998</v>
      </c>
      <c r="D20" s="97">
        <v>23636</v>
      </c>
      <c r="E20" s="98">
        <v>626</v>
      </c>
      <c r="F20" s="103">
        <v>0</v>
      </c>
      <c r="G20" s="98">
        <v>837</v>
      </c>
      <c r="H20" s="112">
        <f t="shared" si="0"/>
        <v>132097</v>
      </c>
      <c r="I20" s="98">
        <v>133</v>
      </c>
      <c r="J20" s="98">
        <v>125</v>
      </c>
      <c r="K20" s="98">
        <v>21</v>
      </c>
      <c r="L20" s="103">
        <v>0</v>
      </c>
      <c r="M20" s="98">
        <v>13</v>
      </c>
      <c r="N20" s="112">
        <f t="shared" si="1"/>
        <v>292</v>
      </c>
      <c r="O20" s="99">
        <v>3384282488</v>
      </c>
      <c r="P20" s="99">
        <v>3983288208</v>
      </c>
      <c r="Q20" s="99">
        <v>224904750</v>
      </c>
      <c r="R20" s="104">
        <v>0</v>
      </c>
      <c r="S20" s="99">
        <v>567780220</v>
      </c>
      <c r="T20" s="113">
        <f t="shared" si="2"/>
        <v>8160255666</v>
      </c>
      <c r="U20" s="100">
        <v>67674640450</v>
      </c>
      <c r="V20" s="100">
        <v>75020978771</v>
      </c>
      <c r="W20" s="99">
        <v>3887745000</v>
      </c>
      <c r="X20" s="104">
        <v>0</v>
      </c>
      <c r="Y20" s="99">
        <v>9683176061</v>
      </c>
      <c r="Z20" s="113">
        <f t="shared" si="3"/>
        <v>156266540282</v>
      </c>
      <c r="AA20" s="100">
        <v>20910727030</v>
      </c>
      <c r="AB20" s="100">
        <v>25715840942</v>
      </c>
      <c r="AC20" s="99">
        <v>2067338500</v>
      </c>
      <c r="AD20" s="104">
        <v>0</v>
      </c>
      <c r="AE20" s="99">
        <v>5553529550</v>
      </c>
      <c r="AF20" s="113">
        <f t="shared" si="4"/>
        <v>54247436022</v>
      </c>
      <c r="AG20" s="97">
        <v>107071</v>
      </c>
      <c r="AH20" s="97">
        <v>23544</v>
      </c>
      <c r="AI20" s="98">
        <v>633</v>
      </c>
      <c r="AJ20" s="103">
        <v>0</v>
      </c>
      <c r="AK20" s="98">
        <v>840</v>
      </c>
      <c r="AL20" s="112">
        <f t="shared" si="5"/>
        <v>132088</v>
      </c>
      <c r="AM20" s="98">
        <v>134</v>
      </c>
      <c r="AN20" s="98">
        <v>124</v>
      </c>
      <c r="AO20" s="98">
        <v>19</v>
      </c>
      <c r="AP20" s="103">
        <v>0</v>
      </c>
      <c r="AQ20" s="98">
        <v>13</v>
      </c>
      <c r="AR20" s="112">
        <f t="shared" si="6"/>
        <v>290</v>
      </c>
      <c r="AS20" s="99">
        <v>3314737925</v>
      </c>
      <c r="AT20" s="99">
        <v>3894602495</v>
      </c>
      <c r="AU20" s="99">
        <v>210809250</v>
      </c>
      <c r="AV20" s="104">
        <v>0</v>
      </c>
      <c r="AW20" s="99">
        <v>551527650</v>
      </c>
      <c r="AX20" s="113">
        <f t="shared" si="7"/>
        <v>7971677320</v>
      </c>
      <c r="AY20" s="100">
        <v>66180488500</v>
      </c>
      <c r="AZ20" s="100">
        <v>70867978500</v>
      </c>
      <c r="BA20" s="99">
        <v>3452848000</v>
      </c>
      <c r="BB20" s="104">
        <v>0</v>
      </c>
      <c r="BC20" s="99">
        <v>9128278500</v>
      </c>
      <c r="BD20" s="113">
        <f t="shared" si="8"/>
        <v>149629593500</v>
      </c>
      <c r="BE20" s="100">
        <v>19013696650</v>
      </c>
      <c r="BF20" s="100">
        <v>23225557785</v>
      </c>
      <c r="BG20" s="99">
        <v>1802376000</v>
      </c>
      <c r="BH20" s="104">
        <v>0</v>
      </c>
      <c r="BI20" s="99">
        <v>5124260500</v>
      </c>
      <c r="BJ20" s="113">
        <f t="shared" si="9"/>
        <v>49165890935</v>
      </c>
      <c r="BK20" s="88">
        <f t="shared" si="35"/>
        <v>9.9771781096549716E-2</v>
      </c>
      <c r="BL20" s="88">
        <f t="shared" si="35"/>
        <v>0.10722167278188355</v>
      </c>
      <c r="BM20" s="88">
        <f t="shared" si="35"/>
        <v>0.14700733920114328</v>
      </c>
      <c r="BN20" s="88" t="str">
        <f t="shared" si="35"/>
        <v>N/A</v>
      </c>
      <c r="BO20" s="88">
        <f t="shared" si="36"/>
        <v>2.257692537280076E-2</v>
      </c>
      <c r="BP20" s="88">
        <f t="shared" si="36"/>
        <v>5.8601929374915152E-2</v>
      </c>
      <c r="BQ20" s="88">
        <f t="shared" si="36"/>
        <v>0.12595312623086796</v>
      </c>
      <c r="BR20" s="88" t="str">
        <f t="shared" si="36"/>
        <v>N/A</v>
      </c>
      <c r="BS20" s="88">
        <f t="shared" si="12"/>
        <v>0.10335509009117883</v>
      </c>
      <c r="BT20" s="88">
        <f t="shared" si="13"/>
        <v>4.4355843164139763E-2</v>
      </c>
      <c r="BU20" s="89">
        <f t="shared" si="14"/>
        <v>11</v>
      </c>
      <c r="BV20" s="66"/>
      <c r="BW20" s="34"/>
      <c r="BX20" s="34"/>
      <c r="BY20" s="33">
        <f t="shared" si="15"/>
        <v>132389</v>
      </c>
      <c r="BZ20" s="33">
        <f t="shared" si="37"/>
        <v>850883316984</v>
      </c>
      <c r="CA20" s="33" t="str">
        <f t="shared" si="17"/>
        <v>YES</v>
      </c>
      <c r="CB20" s="33" t="str">
        <f t="shared" si="18"/>
        <v>YES</v>
      </c>
      <c r="CC20" s="33" t="str">
        <f t="shared" si="19"/>
        <v>YES</v>
      </c>
      <c r="CD20" s="33" t="str">
        <f t="shared" si="20"/>
        <v>YES</v>
      </c>
      <c r="CE20" s="33">
        <f t="shared" si="38"/>
        <v>-73</v>
      </c>
      <c r="CF20" s="33">
        <f t="shared" si="38"/>
        <v>92</v>
      </c>
      <c r="CG20" s="33">
        <f t="shared" si="38"/>
        <v>-7</v>
      </c>
      <c r="CH20" s="33">
        <f t="shared" si="38"/>
        <v>0</v>
      </c>
      <c r="CI20" s="33">
        <f t="shared" si="38"/>
        <v>-3</v>
      </c>
      <c r="CJ20" s="33">
        <f t="shared" si="39"/>
        <v>-1</v>
      </c>
      <c r="CK20" s="33">
        <f t="shared" si="39"/>
        <v>1</v>
      </c>
      <c r="CL20" s="33">
        <f t="shared" si="39"/>
        <v>2</v>
      </c>
      <c r="CM20" s="33">
        <f t="shared" si="39"/>
        <v>0</v>
      </c>
      <c r="CN20" s="33">
        <f t="shared" si="39"/>
        <v>0</v>
      </c>
      <c r="CO20" s="33">
        <f t="shared" si="23"/>
        <v>8160255666</v>
      </c>
      <c r="CP20" s="33">
        <f t="shared" si="24"/>
        <v>0</v>
      </c>
      <c r="CQ20" s="33">
        <f t="shared" si="25"/>
        <v>156266540282</v>
      </c>
      <c r="CR20" s="33">
        <f t="shared" si="26"/>
        <v>0</v>
      </c>
      <c r="CS20" s="33">
        <f t="shared" si="27"/>
        <v>54247436022</v>
      </c>
      <c r="CT20" s="33">
        <f t="shared" si="28"/>
        <v>0</v>
      </c>
      <c r="CU20" s="33">
        <f t="shared" si="29"/>
        <v>7971677320</v>
      </c>
      <c r="CV20" s="33">
        <f t="shared" si="30"/>
        <v>0</v>
      </c>
      <c r="CW20" s="33">
        <f t="shared" si="31"/>
        <v>149629593500</v>
      </c>
      <c r="CX20" s="33">
        <f t="shared" si="32"/>
        <v>0</v>
      </c>
      <c r="CY20" s="33">
        <f t="shared" si="33"/>
        <v>49165890935</v>
      </c>
      <c r="CZ20" s="33">
        <f t="shared" si="34"/>
        <v>0</v>
      </c>
      <c r="DA20" s="38" t="e">
        <f>VLOOKUP(B20,#REF!,1,FALSE)</f>
        <v>#REF!</v>
      </c>
      <c r="DB20" s="38" t="s">
        <v>149</v>
      </c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</row>
    <row r="21" spans="1:16056" s="39" customFormat="1" ht="12" customHeight="1" x14ac:dyDescent="0.25">
      <c r="A21" s="35" t="s">
        <v>25</v>
      </c>
      <c r="B21" s="61" t="s">
        <v>68</v>
      </c>
      <c r="C21" s="97">
        <v>59875</v>
      </c>
      <c r="D21" s="97">
        <v>1342</v>
      </c>
      <c r="E21" s="97">
        <v>1297</v>
      </c>
      <c r="F21" s="97">
        <v>1155</v>
      </c>
      <c r="G21" s="98">
        <v>777</v>
      </c>
      <c r="H21" s="112">
        <f t="shared" si="0"/>
        <v>64446</v>
      </c>
      <c r="I21" s="97">
        <v>10050</v>
      </c>
      <c r="J21" s="98">
        <v>173</v>
      </c>
      <c r="K21" s="98">
        <v>813</v>
      </c>
      <c r="L21" s="98">
        <v>334</v>
      </c>
      <c r="M21" s="98">
        <v>209</v>
      </c>
      <c r="N21" s="112">
        <f t="shared" si="1"/>
        <v>11579</v>
      </c>
      <c r="O21" s="99">
        <v>1959802925</v>
      </c>
      <c r="P21" s="99">
        <v>124348287</v>
      </c>
      <c r="Q21" s="99">
        <v>142395600</v>
      </c>
      <c r="R21" s="99">
        <v>198807413</v>
      </c>
      <c r="S21" s="99">
        <v>42968450</v>
      </c>
      <c r="T21" s="113">
        <f t="shared" si="2"/>
        <v>2468322675</v>
      </c>
      <c r="U21" s="100">
        <v>39192128500</v>
      </c>
      <c r="V21" s="99">
        <v>1802105295</v>
      </c>
      <c r="W21" s="99">
        <v>2287715000</v>
      </c>
      <c r="X21" s="99">
        <v>3976148229</v>
      </c>
      <c r="Y21" s="99">
        <v>848595000</v>
      </c>
      <c r="Z21" s="113">
        <f t="shared" si="3"/>
        <v>48106692024</v>
      </c>
      <c r="AA21" s="100">
        <v>25007064000</v>
      </c>
      <c r="AB21" s="99">
        <v>495908010</v>
      </c>
      <c r="AC21" s="99">
        <v>1163557500</v>
      </c>
      <c r="AD21" s="99">
        <v>3727728229</v>
      </c>
      <c r="AE21" s="99">
        <v>589835000</v>
      </c>
      <c r="AF21" s="113">
        <f t="shared" si="4"/>
        <v>30984092739</v>
      </c>
      <c r="AG21" s="97">
        <v>59891</v>
      </c>
      <c r="AH21" s="97">
        <v>1328</v>
      </c>
      <c r="AI21" s="97">
        <v>1281</v>
      </c>
      <c r="AJ21" s="97">
        <v>1174</v>
      </c>
      <c r="AK21" s="98">
        <v>775</v>
      </c>
      <c r="AL21" s="112">
        <f t="shared" si="5"/>
        <v>64449</v>
      </c>
      <c r="AM21" s="97">
        <v>10066</v>
      </c>
      <c r="AN21" s="98">
        <v>173</v>
      </c>
      <c r="AO21" s="98">
        <v>792</v>
      </c>
      <c r="AP21" s="98">
        <v>332</v>
      </c>
      <c r="AQ21" s="98">
        <v>222</v>
      </c>
      <c r="AR21" s="112">
        <f t="shared" si="6"/>
        <v>11585</v>
      </c>
      <c r="AS21" s="99">
        <v>1753997500</v>
      </c>
      <c r="AT21" s="99">
        <v>117056695</v>
      </c>
      <c r="AU21" s="99">
        <v>145133965</v>
      </c>
      <c r="AV21" s="99">
        <v>187851125</v>
      </c>
      <c r="AW21" s="99">
        <v>40713825</v>
      </c>
      <c r="AX21" s="113">
        <f t="shared" si="7"/>
        <v>2244753110</v>
      </c>
      <c r="AY21" s="100">
        <v>35070529000</v>
      </c>
      <c r="AZ21" s="99">
        <v>1551194000</v>
      </c>
      <c r="BA21" s="99">
        <v>2142431500</v>
      </c>
      <c r="BB21" s="99">
        <v>3757022500</v>
      </c>
      <c r="BC21" s="99">
        <v>803223500</v>
      </c>
      <c r="BD21" s="113">
        <f t="shared" si="8"/>
        <v>43324400500</v>
      </c>
      <c r="BE21" s="100">
        <v>22109587000</v>
      </c>
      <c r="BF21" s="99">
        <v>442487665</v>
      </c>
      <c r="BG21" s="99">
        <v>1083071000</v>
      </c>
      <c r="BH21" s="99">
        <v>3516665000</v>
      </c>
      <c r="BI21" s="99">
        <v>568968500</v>
      </c>
      <c r="BJ21" s="113">
        <f t="shared" si="9"/>
        <v>27720779165</v>
      </c>
      <c r="BK21" s="88">
        <f t="shared" si="35"/>
        <v>0.13105070664594498</v>
      </c>
      <c r="BL21" s="88">
        <f t="shared" si="35"/>
        <v>0.12072730886181882</v>
      </c>
      <c r="BM21" s="88">
        <f t="shared" si="35"/>
        <v>7.4313226002727495E-2</v>
      </c>
      <c r="BN21" s="88">
        <f t="shared" si="35"/>
        <v>6.001800825498016E-2</v>
      </c>
      <c r="BO21" s="88">
        <f t="shared" si="36"/>
        <v>0.11752316310940158</v>
      </c>
      <c r="BP21" s="88">
        <f t="shared" si="36"/>
        <v>0.16175365234780426</v>
      </c>
      <c r="BQ21" s="88">
        <f t="shared" si="36"/>
        <v>6.7812436476965443E-2</v>
      </c>
      <c r="BR21" s="88">
        <f t="shared" si="36"/>
        <v>5.8324305750098615E-2</v>
      </c>
      <c r="BS21" s="88">
        <f t="shared" si="12"/>
        <v>0.11772084596093269</v>
      </c>
      <c r="BT21" s="88">
        <f t="shared" si="13"/>
        <v>0.1103833283047968</v>
      </c>
      <c r="BU21" s="89">
        <f t="shared" si="14"/>
        <v>-9</v>
      </c>
      <c r="BV21" s="65"/>
      <c r="BW21" s="34"/>
      <c r="BX21" s="34"/>
      <c r="BY21" s="33">
        <f t="shared" si="15"/>
        <v>76025</v>
      </c>
      <c r="BZ21" s="33">
        <f t="shared" si="37"/>
        <v>309698384544</v>
      </c>
      <c r="CA21" s="33" t="str">
        <f t="shared" si="17"/>
        <v>YES</v>
      </c>
      <c r="CB21" s="33" t="str">
        <f t="shared" si="18"/>
        <v>YES</v>
      </c>
      <c r="CC21" s="33" t="str">
        <f t="shared" si="19"/>
        <v>YES</v>
      </c>
      <c r="CD21" s="33" t="str">
        <f t="shared" si="20"/>
        <v>YES</v>
      </c>
      <c r="CE21" s="33">
        <f t="shared" si="38"/>
        <v>-16</v>
      </c>
      <c r="CF21" s="33">
        <f t="shared" si="38"/>
        <v>14</v>
      </c>
      <c r="CG21" s="33">
        <f t="shared" si="38"/>
        <v>16</v>
      </c>
      <c r="CH21" s="33">
        <f t="shared" si="38"/>
        <v>-19</v>
      </c>
      <c r="CI21" s="33">
        <f t="shared" si="38"/>
        <v>2</v>
      </c>
      <c r="CJ21" s="33">
        <f t="shared" si="39"/>
        <v>-16</v>
      </c>
      <c r="CK21" s="33">
        <f t="shared" si="39"/>
        <v>0</v>
      </c>
      <c r="CL21" s="33">
        <f t="shared" si="39"/>
        <v>21</v>
      </c>
      <c r="CM21" s="33">
        <f t="shared" si="39"/>
        <v>2</v>
      </c>
      <c r="CN21" s="33">
        <f t="shared" si="39"/>
        <v>-13</v>
      </c>
      <c r="CO21" s="33">
        <f t="shared" si="23"/>
        <v>2468322675</v>
      </c>
      <c r="CP21" s="33">
        <f t="shared" si="24"/>
        <v>0</v>
      </c>
      <c r="CQ21" s="33">
        <f t="shared" si="25"/>
        <v>48106692024</v>
      </c>
      <c r="CR21" s="33">
        <f t="shared" si="26"/>
        <v>0</v>
      </c>
      <c r="CS21" s="33">
        <f t="shared" si="27"/>
        <v>30984092739</v>
      </c>
      <c r="CT21" s="33">
        <f t="shared" si="28"/>
        <v>0</v>
      </c>
      <c r="CU21" s="33">
        <f t="shared" si="29"/>
        <v>2244753110</v>
      </c>
      <c r="CV21" s="33">
        <f t="shared" si="30"/>
        <v>0</v>
      </c>
      <c r="CW21" s="33">
        <f t="shared" si="31"/>
        <v>43324400500</v>
      </c>
      <c r="CX21" s="33">
        <f t="shared" si="32"/>
        <v>0</v>
      </c>
      <c r="CY21" s="33">
        <f t="shared" si="33"/>
        <v>27720779165</v>
      </c>
      <c r="CZ21" s="33">
        <f t="shared" si="34"/>
        <v>0</v>
      </c>
      <c r="DA21" s="38" t="e">
        <f>VLOOKUP(B21,#REF!,1,FALSE)</f>
        <v>#REF!</v>
      </c>
      <c r="DB21" s="38" t="s">
        <v>149</v>
      </c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</row>
    <row r="22" spans="1:16056" s="39" customFormat="1" ht="12" customHeight="1" x14ac:dyDescent="0.25">
      <c r="A22" s="35" t="s">
        <v>25</v>
      </c>
      <c r="B22" s="61" t="s">
        <v>72</v>
      </c>
      <c r="C22" s="86">
        <v>72389</v>
      </c>
      <c r="D22" s="86">
        <v>5106</v>
      </c>
      <c r="E22" s="86">
        <v>2497</v>
      </c>
      <c r="F22" s="86">
        <v>0</v>
      </c>
      <c r="G22" s="86">
        <v>1062</v>
      </c>
      <c r="H22" s="112">
        <f t="shared" si="0"/>
        <v>81054</v>
      </c>
      <c r="I22" s="86">
        <v>4130</v>
      </c>
      <c r="J22" s="86">
        <v>26</v>
      </c>
      <c r="K22" s="86">
        <v>31</v>
      </c>
      <c r="L22" s="86">
        <v>0</v>
      </c>
      <c r="M22" s="86">
        <v>35</v>
      </c>
      <c r="N22" s="112">
        <f t="shared" si="1"/>
        <v>4222</v>
      </c>
      <c r="O22" s="87">
        <v>4371861000</v>
      </c>
      <c r="P22" s="87">
        <v>438041704</v>
      </c>
      <c r="Q22" s="87">
        <v>303991150</v>
      </c>
      <c r="R22" s="87">
        <v>0</v>
      </c>
      <c r="S22" s="87">
        <v>253808450</v>
      </c>
      <c r="T22" s="113">
        <f t="shared" si="2"/>
        <v>5367702304</v>
      </c>
      <c r="U22" s="87">
        <v>87399043000</v>
      </c>
      <c r="V22" s="87">
        <v>7353735004</v>
      </c>
      <c r="W22" s="87">
        <v>5383033000</v>
      </c>
      <c r="X22" s="87">
        <v>0</v>
      </c>
      <c r="Y22" s="87">
        <v>4819333000</v>
      </c>
      <c r="Z22" s="113">
        <f t="shared" si="3"/>
        <v>104955144004</v>
      </c>
      <c r="AA22" s="87">
        <v>68937256000</v>
      </c>
      <c r="AB22" s="87">
        <v>3867655004</v>
      </c>
      <c r="AC22" s="87">
        <v>3229630500</v>
      </c>
      <c r="AD22" s="87">
        <v>0</v>
      </c>
      <c r="AE22" s="87">
        <v>4554845000</v>
      </c>
      <c r="AF22" s="113">
        <f t="shared" si="4"/>
        <v>80589386504</v>
      </c>
      <c r="AG22" s="86">
        <v>72503</v>
      </c>
      <c r="AH22" s="86">
        <v>5110</v>
      </c>
      <c r="AI22" s="86">
        <v>2497</v>
      </c>
      <c r="AJ22" s="86">
        <v>0</v>
      </c>
      <c r="AK22" s="86">
        <v>839</v>
      </c>
      <c r="AL22" s="112">
        <f t="shared" si="5"/>
        <v>80949</v>
      </c>
      <c r="AM22" s="86">
        <v>4238</v>
      </c>
      <c r="AN22" s="86">
        <v>27</v>
      </c>
      <c r="AO22" s="86">
        <v>31</v>
      </c>
      <c r="AP22" s="86">
        <v>0</v>
      </c>
      <c r="AQ22" s="86">
        <v>36</v>
      </c>
      <c r="AR22" s="112">
        <f t="shared" si="6"/>
        <v>4332</v>
      </c>
      <c r="AS22" s="87">
        <v>3787975600</v>
      </c>
      <c r="AT22" s="87">
        <v>418987600</v>
      </c>
      <c r="AU22" s="87">
        <v>289198550</v>
      </c>
      <c r="AV22" s="87">
        <v>0</v>
      </c>
      <c r="AW22" s="87">
        <v>231518875</v>
      </c>
      <c r="AX22" s="113">
        <f t="shared" si="7"/>
        <v>4727680625</v>
      </c>
      <c r="AY22" s="87">
        <v>75704871000</v>
      </c>
      <c r="AZ22" s="87">
        <v>6605932000</v>
      </c>
      <c r="BA22" s="87">
        <v>4363672000</v>
      </c>
      <c r="BB22" s="87">
        <v>0</v>
      </c>
      <c r="BC22" s="87">
        <v>4297940500</v>
      </c>
      <c r="BD22" s="113">
        <f t="shared" si="8"/>
        <v>90972415500</v>
      </c>
      <c r="BE22" s="87">
        <v>57496374500</v>
      </c>
      <c r="BF22" s="87">
        <v>3448330500</v>
      </c>
      <c r="BG22" s="87">
        <v>2489512500</v>
      </c>
      <c r="BH22" s="87">
        <v>0</v>
      </c>
      <c r="BI22" s="87">
        <v>4106350500</v>
      </c>
      <c r="BJ22" s="113">
        <f t="shared" si="9"/>
        <v>67540568000</v>
      </c>
      <c r="BK22" s="88">
        <f t="shared" si="35"/>
        <v>0.19898439857281791</v>
      </c>
      <c r="BL22" s="88">
        <f t="shared" si="35"/>
        <v>0.12160217937346784</v>
      </c>
      <c r="BM22" s="88">
        <f t="shared" si="35"/>
        <v>0.2972943497974001</v>
      </c>
      <c r="BN22" s="88" t="str">
        <f t="shared" si="35"/>
        <v>N/A</v>
      </c>
      <c r="BO22" s="88">
        <f t="shared" si="36"/>
        <v>0.15447053598440186</v>
      </c>
      <c r="BP22" s="88">
        <f t="shared" si="36"/>
        <v>0.11320174110178538</v>
      </c>
      <c r="BQ22" s="88">
        <f t="shared" si="36"/>
        <v>0.23360165475315275</v>
      </c>
      <c r="BR22" s="88" t="str">
        <f t="shared" si="36"/>
        <v>N/A</v>
      </c>
      <c r="BS22" s="88">
        <f t="shared" si="12"/>
        <v>0.19319971522892732</v>
      </c>
      <c r="BT22" s="88">
        <f t="shared" si="13"/>
        <v>0.15370294860423916</v>
      </c>
      <c r="BU22" s="89">
        <f t="shared" si="14"/>
        <v>-5</v>
      </c>
      <c r="BV22" s="66" t="s">
        <v>146</v>
      </c>
      <c r="BW22" s="34" t="s">
        <v>150</v>
      </c>
      <c r="BX22" s="34"/>
      <c r="BY22" s="33">
        <f t="shared" si="15"/>
        <v>85276</v>
      </c>
      <c r="BZ22" s="33">
        <f t="shared" si="37"/>
        <v>708306134988</v>
      </c>
      <c r="CA22" s="33" t="str">
        <f t="shared" si="17"/>
        <v>YES</v>
      </c>
      <c r="CB22" s="33" t="str">
        <f t="shared" si="18"/>
        <v>YES</v>
      </c>
      <c r="CC22" s="33" t="str">
        <f t="shared" si="19"/>
        <v>YES</v>
      </c>
      <c r="CD22" s="33" t="str">
        <f t="shared" si="20"/>
        <v>YES</v>
      </c>
      <c r="CE22" s="33">
        <f t="shared" si="38"/>
        <v>-114</v>
      </c>
      <c r="CF22" s="33">
        <f t="shared" si="38"/>
        <v>-4</v>
      </c>
      <c r="CG22" s="33">
        <f t="shared" si="38"/>
        <v>0</v>
      </c>
      <c r="CH22" s="33">
        <f t="shared" si="38"/>
        <v>0</v>
      </c>
      <c r="CI22" s="33">
        <f t="shared" si="38"/>
        <v>223</v>
      </c>
      <c r="CJ22" s="33">
        <f t="shared" si="39"/>
        <v>-108</v>
      </c>
      <c r="CK22" s="33">
        <f t="shared" si="39"/>
        <v>-1</v>
      </c>
      <c r="CL22" s="33">
        <f t="shared" si="39"/>
        <v>0</v>
      </c>
      <c r="CM22" s="33">
        <f t="shared" si="39"/>
        <v>0</v>
      </c>
      <c r="CN22" s="33">
        <f t="shared" si="39"/>
        <v>-1</v>
      </c>
      <c r="CO22" s="33">
        <f t="shared" si="23"/>
        <v>5367702304</v>
      </c>
      <c r="CP22" s="33">
        <f t="shared" si="24"/>
        <v>0</v>
      </c>
      <c r="CQ22" s="33">
        <f t="shared" si="25"/>
        <v>104955144004</v>
      </c>
      <c r="CR22" s="33">
        <f t="shared" si="26"/>
        <v>0</v>
      </c>
      <c r="CS22" s="33">
        <f t="shared" si="27"/>
        <v>80589386504</v>
      </c>
      <c r="CT22" s="33">
        <f t="shared" si="28"/>
        <v>0</v>
      </c>
      <c r="CU22" s="33">
        <f t="shared" si="29"/>
        <v>4727680625</v>
      </c>
      <c r="CV22" s="33">
        <f t="shared" si="30"/>
        <v>0</v>
      </c>
      <c r="CW22" s="33">
        <f t="shared" si="31"/>
        <v>90972415500</v>
      </c>
      <c r="CX22" s="33">
        <f t="shared" si="32"/>
        <v>0</v>
      </c>
      <c r="CY22" s="33">
        <f t="shared" si="33"/>
        <v>67540568000</v>
      </c>
      <c r="CZ22" s="33">
        <f t="shared" si="34"/>
        <v>0</v>
      </c>
      <c r="DA22" s="38" t="e">
        <f>VLOOKUP(B22,#REF!,1,FALSE)</f>
        <v>#REF!</v>
      </c>
      <c r="DB22" s="38" t="s">
        <v>149</v>
      </c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</row>
    <row r="23" spans="1:16056" s="40" customFormat="1" ht="12" customHeight="1" x14ac:dyDescent="0.25">
      <c r="A23" s="35" t="s">
        <v>25</v>
      </c>
      <c r="B23" s="61" t="s">
        <v>73</v>
      </c>
      <c r="C23" s="93">
        <v>54955</v>
      </c>
      <c r="D23" s="93">
        <v>3262</v>
      </c>
      <c r="E23" s="93">
        <v>626</v>
      </c>
      <c r="F23" s="94">
        <v>3</v>
      </c>
      <c r="G23" s="93">
        <v>592</v>
      </c>
      <c r="H23" s="112">
        <f t="shared" si="0"/>
        <v>59438</v>
      </c>
      <c r="I23" s="93">
        <v>798</v>
      </c>
      <c r="J23" s="93">
        <v>52</v>
      </c>
      <c r="K23" s="93">
        <v>0</v>
      </c>
      <c r="L23" s="94">
        <v>0</v>
      </c>
      <c r="M23" s="93">
        <v>6</v>
      </c>
      <c r="N23" s="112">
        <f t="shared" si="1"/>
        <v>856</v>
      </c>
      <c r="O23" s="95">
        <v>2806868850</v>
      </c>
      <c r="P23" s="95">
        <v>235842400</v>
      </c>
      <c r="Q23" s="95">
        <v>31702700</v>
      </c>
      <c r="R23" s="96">
        <v>673000</v>
      </c>
      <c r="S23" s="95">
        <v>119610875</v>
      </c>
      <c r="T23" s="113">
        <f t="shared" si="2"/>
        <v>3194697825</v>
      </c>
      <c r="U23" s="95">
        <v>56098015000</v>
      </c>
      <c r="V23" s="95">
        <v>4197898000</v>
      </c>
      <c r="W23" s="95">
        <v>581376000</v>
      </c>
      <c r="X23" s="96">
        <v>13460000</v>
      </c>
      <c r="Y23" s="95">
        <v>2348725500</v>
      </c>
      <c r="Z23" s="113">
        <f t="shared" si="3"/>
        <v>63239474500</v>
      </c>
      <c r="AA23" s="95">
        <v>40888792500</v>
      </c>
      <c r="AB23" s="95">
        <v>2496813000</v>
      </c>
      <c r="AC23" s="95">
        <v>420100500</v>
      </c>
      <c r="AD23" s="96">
        <v>12700000</v>
      </c>
      <c r="AE23" s="95">
        <v>1772453000</v>
      </c>
      <c r="AF23" s="113">
        <f t="shared" si="4"/>
        <v>45590859000</v>
      </c>
      <c r="AG23" s="93">
        <v>54955</v>
      </c>
      <c r="AH23" s="93">
        <v>3263</v>
      </c>
      <c r="AI23" s="93">
        <v>626</v>
      </c>
      <c r="AJ23" s="94">
        <v>3</v>
      </c>
      <c r="AK23" s="93">
        <v>592</v>
      </c>
      <c r="AL23" s="112">
        <f t="shared" si="5"/>
        <v>59439</v>
      </c>
      <c r="AM23" s="93">
        <v>798</v>
      </c>
      <c r="AN23" s="93">
        <v>51</v>
      </c>
      <c r="AO23" s="93">
        <v>0</v>
      </c>
      <c r="AP23" s="94">
        <v>0</v>
      </c>
      <c r="AQ23" s="93">
        <v>6</v>
      </c>
      <c r="AR23" s="112">
        <f t="shared" si="6"/>
        <v>855</v>
      </c>
      <c r="AS23" s="95">
        <v>2498525500</v>
      </c>
      <c r="AT23" s="95">
        <v>230468500</v>
      </c>
      <c r="AU23" s="95">
        <v>28799500</v>
      </c>
      <c r="AV23" s="96">
        <v>607500</v>
      </c>
      <c r="AW23" s="95">
        <v>110415950</v>
      </c>
      <c r="AX23" s="113">
        <f t="shared" si="7"/>
        <v>2868816950</v>
      </c>
      <c r="AY23" s="95">
        <v>49929870000</v>
      </c>
      <c r="AZ23" s="95">
        <v>4004623000</v>
      </c>
      <c r="BA23" s="95">
        <v>521488000</v>
      </c>
      <c r="BB23" s="96">
        <v>12150000</v>
      </c>
      <c r="BC23" s="95">
        <v>2168289000</v>
      </c>
      <c r="BD23" s="113">
        <f t="shared" si="8"/>
        <v>56636420000</v>
      </c>
      <c r="BE23" s="95">
        <v>34983275000</v>
      </c>
      <c r="BF23" s="95">
        <v>2368519000</v>
      </c>
      <c r="BG23" s="95">
        <v>369859000</v>
      </c>
      <c r="BH23" s="96">
        <v>10850000</v>
      </c>
      <c r="BI23" s="95">
        <v>1543874000</v>
      </c>
      <c r="BJ23" s="113">
        <f t="shared" si="9"/>
        <v>39276377000</v>
      </c>
      <c r="BK23" s="88">
        <f t="shared" si="35"/>
        <v>0.16880973836783442</v>
      </c>
      <c r="BL23" s="88">
        <f t="shared" si="35"/>
        <v>5.4166337698789757E-2</v>
      </c>
      <c r="BM23" s="88">
        <f t="shared" si="35"/>
        <v>0.13583960374088511</v>
      </c>
      <c r="BN23" s="88">
        <f t="shared" si="35"/>
        <v>0.17050691244239635</v>
      </c>
      <c r="BO23" s="88">
        <f t="shared" si="36"/>
        <v>0.12353617183461529</v>
      </c>
      <c r="BP23" s="88">
        <f t="shared" si="36"/>
        <v>4.8262970072338929E-2</v>
      </c>
      <c r="BQ23" s="88">
        <f t="shared" si="36"/>
        <v>0.11484060994692102</v>
      </c>
      <c r="BR23" s="88">
        <f t="shared" si="36"/>
        <v>0.10781893004115228</v>
      </c>
      <c r="BS23" s="88">
        <f t="shared" si="12"/>
        <v>0.16077048043407882</v>
      </c>
      <c r="BT23" s="88">
        <f t="shared" si="13"/>
        <v>0.11658672105334333</v>
      </c>
      <c r="BU23" s="89">
        <f t="shared" si="14"/>
        <v>0</v>
      </c>
      <c r="BV23" s="66" t="s">
        <v>146</v>
      </c>
      <c r="BW23" s="34" t="s">
        <v>147</v>
      </c>
      <c r="BX23" s="34"/>
      <c r="BY23" s="33">
        <f t="shared" si="15"/>
        <v>60294</v>
      </c>
      <c r="BZ23" s="33">
        <f t="shared" si="37"/>
        <v>421613531726</v>
      </c>
      <c r="CA23" s="33" t="str">
        <f t="shared" si="17"/>
        <v>YES</v>
      </c>
      <c r="CB23" s="33" t="str">
        <f t="shared" si="18"/>
        <v>YES</v>
      </c>
      <c r="CC23" s="33" t="str">
        <f t="shared" si="19"/>
        <v>YES</v>
      </c>
      <c r="CD23" s="33" t="str">
        <f t="shared" si="20"/>
        <v>YES</v>
      </c>
      <c r="CE23" s="33">
        <f t="shared" si="38"/>
        <v>0</v>
      </c>
      <c r="CF23" s="33">
        <f t="shared" si="38"/>
        <v>-1</v>
      </c>
      <c r="CG23" s="33">
        <f t="shared" si="38"/>
        <v>0</v>
      </c>
      <c r="CH23" s="33">
        <f t="shared" si="38"/>
        <v>0</v>
      </c>
      <c r="CI23" s="33">
        <f t="shared" si="38"/>
        <v>0</v>
      </c>
      <c r="CJ23" s="33">
        <f t="shared" si="39"/>
        <v>0</v>
      </c>
      <c r="CK23" s="33">
        <f t="shared" si="39"/>
        <v>1</v>
      </c>
      <c r="CL23" s="33">
        <f t="shared" si="39"/>
        <v>0</v>
      </c>
      <c r="CM23" s="33">
        <f t="shared" si="39"/>
        <v>0</v>
      </c>
      <c r="CN23" s="33">
        <f t="shared" si="39"/>
        <v>0</v>
      </c>
      <c r="CO23" s="33">
        <f t="shared" si="23"/>
        <v>3194697825</v>
      </c>
      <c r="CP23" s="33">
        <f t="shared" si="24"/>
        <v>0</v>
      </c>
      <c r="CQ23" s="33">
        <f t="shared" si="25"/>
        <v>63239474500</v>
      </c>
      <c r="CR23" s="33">
        <f t="shared" si="26"/>
        <v>0</v>
      </c>
      <c r="CS23" s="33">
        <f t="shared" si="27"/>
        <v>45590859000</v>
      </c>
      <c r="CT23" s="33">
        <f t="shared" si="28"/>
        <v>0</v>
      </c>
      <c r="CU23" s="33">
        <f t="shared" si="29"/>
        <v>2868816950</v>
      </c>
      <c r="CV23" s="33">
        <f t="shared" si="30"/>
        <v>0</v>
      </c>
      <c r="CW23" s="33">
        <f t="shared" si="31"/>
        <v>56636420000</v>
      </c>
      <c r="CX23" s="33">
        <f t="shared" si="32"/>
        <v>0</v>
      </c>
      <c r="CY23" s="33">
        <f t="shared" si="33"/>
        <v>39276377000</v>
      </c>
      <c r="CZ23" s="33">
        <f t="shared" si="34"/>
        <v>0</v>
      </c>
      <c r="DA23" s="38" t="e">
        <f>VLOOKUP(B23,#REF!,1,FALSE)</f>
        <v>#REF!</v>
      </c>
      <c r="DB23" s="38" t="s">
        <v>149</v>
      </c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</row>
    <row r="24" spans="1:16056" s="40" customFormat="1" ht="12" customHeight="1" x14ac:dyDescent="0.25">
      <c r="A24" s="35" t="s">
        <v>25</v>
      </c>
      <c r="B24" s="61" t="s">
        <v>151</v>
      </c>
      <c r="C24" s="93">
        <v>74389</v>
      </c>
      <c r="D24" s="93">
        <v>5328</v>
      </c>
      <c r="E24" s="93">
        <v>2028</v>
      </c>
      <c r="F24" s="94">
        <v>0</v>
      </c>
      <c r="G24" s="93">
        <v>718</v>
      </c>
      <c r="H24" s="112">
        <f t="shared" si="0"/>
        <v>82463</v>
      </c>
      <c r="I24" s="93">
        <v>2226</v>
      </c>
      <c r="J24" s="93">
        <v>91</v>
      </c>
      <c r="K24" s="93">
        <v>69</v>
      </c>
      <c r="L24" s="94">
        <v>0</v>
      </c>
      <c r="M24" s="93">
        <v>105</v>
      </c>
      <c r="N24" s="112">
        <f t="shared" si="1"/>
        <v>2491</v>
      </c>
      <c r="O24" s="95">
        <v>3266251050</v>
      </c>
      <c r="P24" s="95">
        <v>252476650</v>
      </c>
      <c r="Q24" s="95">
        <v>123196450</v>
      </c>
      <c r="R24" s="96">
        <v>0</v>
      </c>
      <c r="S24" s="95">
        <v>103392175</v>
      </c>
      <c r="T24" s="113">
        <f t="shared" si="2"/>
        <v>3745316325</v>
      </c>
      <c r="U24" s="95">
        <v>65313856000</v>
      </c>
      <c r="V24" s="95">
        <v>4656311500</v>
      </c>
      <c r="W24" s="95">
        <v>2268218500</v>
      </c>
      <c r="X24" s="96">
        <v>0</v>
      </c>
      <c r="Y24" s="95">
        <v>2009121500</v>
      </c>
      <c r="Z24" s="113">
        <f t="shared" si="3"/>
        <v>74247507500</v>
      </c>
      <c r="AA24" s="95">
        <v>42262268500</v>
      </c>
      <c r="AB24" s="95">
        <v>3308124000</v>
      </c>
      <c r="AC24" s="95">
        <v>1789919500</v>
      </c>
      <c r="AD24" s="96">
        <v>0</v>
      </c>
      <c r="AE24" s="95">
        <v>1842108000</v>
      </c>
      <c r="AF24" s="113">
        <f t="shared" si="4"/>
        <v>49202420000</v>
      </c>
      <c r="AG24" s="93">
        <v>73464</v>
      </c>
      <c r="AH24" s="93">
        <v>5330</v>
      </c>
      <c r="AI24" s="93">
        <v>2030</v>
      </c>
      <c r="AJ24" s="94">
        <v>0</v>
      </c>
      <c r="AK24" s="93">
        <v>715</v>
      </c>
      <c r="AL24" s="112">
        <f t="shared" si="5"/>
        <v>81539</v>
      </c>
      <c r="AM24" s="93">
        <v>3161</v>
      </c>
      <c r="AN24" s="93">
        <v>92</v>
      </c>
      <c r="AO24" s="93">
        <v>69</v>
      </c>
      <c r="AP24" s="94">
        <v>0</v>
      </c>
      <c r="AQ24" s="93">
        <v>108</v>
      </c>
      <c r="AR24" s="112">
        <f t="shared" si="6"/>
        <v>3430</v>
      </c>
      <c r="AS24" s="95">
        <v>2772472575</v>
      </c>
      <c r="AT24" s="95">
        <v>239309093</v>
      </c>
      <c r="AU24" s="95">
        <v>116056400</v>
      </c>
      <c r="AV24" s="96">
        <v>0</v>
      </c>
      <c r="AW24" s="95">
        <v>94970925</v>
      </c>
      <c r="AX24" s="113">
        <f t="shared" si="7"/>
        <v>3222808993</v>
      </c>
      <c r="AY24" s="95">
        <v>55437576500</v>
      </c>
      <c r="AZ24" s="95">
        <v>4332160500</v>
      </c>
      <c r="BA24" s="95">
        <v>2066185500</v>
      </c>
      <c r="BB24" s="96">
        <v>0</v>
      </c>
      <c r="BC24" s="95">
        <v>1832912500</v>
      </c>
      <c r="BD24" s="113">
        <f t="shared" si="8"/>
        <v>63668835000</v>
      </c>
      <c r="BE24" s="95">
        <v>37572885000</v>
      </c>
      <c r="BF24" s="95">
        <v>3056789000</v>
      </c>
      <c r="BG24" s="95">
        <v>1643465000</v>
      </c>
      <c r="BH24" s="96">
        <v>0</v>
      </c>
      <c r="BI24" s="95">
        <v>1688649000</v>
      </c>
      <c r="BJ24" s="113">
        <f t="shared" si="9"/>
        <v>43961788000</v>
      </c>
      <c r="BK24" s="88">
        <f t="shared" si="35"/>
        <v>0.12480765051712162</v>
      </c>
      <c r="BL24" s="88">
        <f t="shared" si="35"/>
        <v>8.2221900170407647E-2</v>
      </c>
      <c r="BM24" s="88">
        <f t="shared" si="35"/>
        <v>8.9113245490472837E-2</v>
      </c>
      <c r="BN24" s="88" t="str">
        <f t="shared" si="35"/>
        <v>N/A</v>
      </c>
      <c r="BO24" s="88">
        <f t="shared" si="36"/>
        <v>0.17815135731988563</v>
      </c>
      <c r="BP24" s="88">
        <f t="shared" si="36"/>
        <v>7.4824328415348473E-2</v>
      </c>
      <c r="BQ24" s="88">
        <f t="shared" si="36"/>
        <v>9.7780668773447488E-2</v>
      </c>
      <c r="BR24" s="88" t="str">
        <f t="shared" si="36"/>
        <v>N/A</v>
      </c>
      <c r="BS24" s="88">
        <f t="shared" si="12"/>
        <v>0.1192088001516225</v>
      </c>
      <c r="BT24" s="88">
        <f t="shared" si="13"/>
        <v>0.16615150096589648</v>
      </c>
      <c r="BU24" s="89">
        <f t="shared" si="14"/>
        <v>-15</v>
      </c>
      <c r="BV24" s="66" t="s">
        <v>146</v>
      </c>
      <c r="BW24" s="34" t="s">
        <v>147</v>
      </c>
      <c r="BX24" s="34"/>
      <c r="BY24" s="33">
        <f t="shared" si="15"/>
        <v>84954</v>
      </c>
      <c r="BZ24" s="33">
        <f t="shared" si="37"/>
        <v>476097691482</v>
      </c>
      <c r="CA24" s="33" t="str">
        <f t="shared" si="17"/>
        <v>YES</v>
      </c>
      <c r="CB24" s="33" t="str">
        <f t="shared" si="18"/>
        <v>YES</v>
      </c>
      <c r="CC24" s="33" t="str">
        <f t="shared" si="19"/>
        <v>YES</v>
      </c>
      <c r="CD24" s="33" t="str">
        <f t="shared" si="20"/>
        <v>YES</v>
      </c>
      <c r="CE24" s="33">
        <f t="shared" si="38"/>
        <v>925</v>
      </c>
      <c r="CF24" s="33">
        <f t="shared" si="38"/>
        <v>-2</v>
      </c>
      <c r="CG24" s="33">
        <f t="shared" si="38"/>
        <v>-2</v>
      </c>
      <c r="CH24" s="33">
        <f t="shared" si="38"/>
        <v>0</v>
      </c>
      <c r="CI24" s="33">
        <f t="shared" si="38"/>
        <v>3</v>
      </c>
      <c r="CJ24" s="33">
        <f t="shared" si="39"/>
        <v>-935</v>
      </c>
      <c r="CK24" s="33">
        <f t="shared" si="39"/>
        <v>-1</v>
      </c>
      <c r="CL24" s="33">
        <f t="shared" si="39"/>
        <v>0</v>
      </c>
      <c r="CM24" s="33">
        <f t="shared" si="39"/>
        <v>0</v>
      </c>
      <c r="CN24" s="33">
        <f t="shared" si="39"/>
        <v>-3</v>
      </c>
      <c r="CO24" s="33">
        <f t="shared" si="23"/>
        <v>3745316325</v>
      </c>
      <c r="CP24" s="33">
        <f t="shared" si="24"/>
        <v>0</v>
      </c>
      <c r="CQ24" s="33">
        <f t="shared" si="25"/>
        <v>74247507500</v>
      </c>
      <c r="CR24" s="33">
        <f t="shared" si="26"/>
        <v>0</v>
      </c>
      <c r="CS24" s="33">
        <f t="shared" si="27"/>
        <v>49202420000</v>
      </c>
      <c r="CT24" s="33">
        <f t="shared" si="28"/>
        <v>0</v>
      </c>
      <c r="CU24" s="33">
        <f t="shared" si="29"/>
        <v>3222808993</v>
      </c>
      <c r="CV24" s="33">
        <f t="shared" si="30"/>
        <v>0</v>
      </c>
      <c r="CW24" s="33">
        <f t="shared" si="31"/>
        <v>63668835000</v>
      </c>
      <c r="CX24" s="33">
        <f t="shared" si="32"/>
        <v>0</v>
      </c>
      <c r="CY24" s="33">
        <f t="shared" si="33"/>
        <v>43961788000</v>
      </c>
      <c r="CZ24" s="33">
        <f t="shared" si="34"/>
        <v>0</v>
      </c>
      <c r="DA24" s="38" t="e">
        <f>VLOOKUP(B24,#REF!,1,FALSE)</f>
        <v>#REF!</v>
      </c>
      <c r="DB24" s="38" t="s">
        <v>149</v>
      </c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</row>
    <row r="25" spans="1:16056" s="39" customFormat="1" ht="12" customHeight="1" x14ac:dyDescent="0.25">
      <c r="A25" s="35" t="s">
        <v>25</v>
      </c>
      <c r="B25" s="61" t="s">
        <v>75</v>
      </c>
      <c r="C25" s="86">
        <v>88281</v>
      </c>
      <c r="D25" s="86">
        <v>3416</v>
      </c>
      <c r="E25" s="86">
        <v>2503</v>
      </c>
      <c r="F25" s="86">
        <v>5563</v>
      </c>
      <c r="G25" s="86">
        <v>1056</v>
      </c>
      <c r="H25" s="112">
        <f t="shared" si="0"/>
        <v>100819</v>
      </c>
      <c r="I25" s="86">
        <v>4558</v>
      </c>
      <c r="J25" s="86">
        <v>99</v>
      </c>
      <c r="K25" s="86">
        <v>111</v>
      </c>
      <c r="L25" s="86">
        <v>142</v>
      </c>
      <c r="M25" s="86">
        <v>271</v>
      </c>
      <c r="N25" s="112">
        <f t="shared" si="1"/>
        <v>5181</v>
      </c>
      <c r="O25" s="87">
        <v>5725292045</v>
      </c>
      <c r="P25" s="87">
        <v>277920300</v>
      </c>
      <c r="Q25" s="87">
        <v>108411350</v>
      </c>
      <c r="R25" s="87">
        <v>764608400</v>
      </c>
      <c r="S25" s="87">
        <v>108952340</v>
      </c>
      <c r="T25" s="113">
        <f t="shared" si="2"/>
        <v>6985184435</v>
      </c>
      <c r="U25" s="87">
        <v>114504901900</v>
      </c>
      <c r="V25" s="87">
        <v>4919733000</v>
      </c>
      <c r="W25" s="87">
        <v>2050233000</v>
      </c>
      <c r="X25" s="87">
        <v>15292168000</v>
      </c>
      <c r="Y25" s="87">
        <v>2114767800</v>
      </c>
      <c r="Z25" s="113">
        <f t="shared" si="3"/>
        <v>138881803700</v>
      </c>
      <c r="AA25" s="87">
        <v>77021882000</v>
      </c>
      <c r="AB25" s="87">
        <v>2277152900</v>
      </c>
      <c r="AC25" s="87">
        <v>1082916600</v>
      </c>
      <c r="AD25" s="87">
        <v>10555079000</v>
      </c>
      <c r="AE25" s="87">
        <v>1769303300</v>
      </c>
      <c r="AF25" s="113">
        <f t="shared" si="4"/>
        <v>92706333800</v>
      </c>
      <c r="AG25" s="86">
        <v>88687</v>
      </c>
      <c r="AH25" s="86">
        <v>3408</v>
      </c>
      <c r="AI25" s="97">
        <v>2502</v>
      </c>
      <c r="AJ25" s="97">
        <v>5566</v>
      </c>
      <c r="AK25" s="97">
        <v>1057</v>
      </c>
      <c r="AL25" s="112">
        <f t="shared" si="5"/>
        <v>101220</v>
      </c>
      <c r="AM25" s="97">
        <v>4165</v>
      </c>
      <c r="AN25" s="98">
        <v>98</v>
      </c>
      <c r="AO25" s="98">
        <v>112</v>
      </c>
      <c r="AP25" s="98">
        <v>142</v>
      </c>
      <c r="AQ25" s="98">
        <v>270</v>
      </c>
      <c r="AR25" s="112">
        <f t="shared" si="6"/>
        <v>4787</v>
      </c>
      <c r="AS25" s="99">
        <v>4271085600</v>
      </c>
      <c r="AT25" s="99">
        <v>253453450</v>
      </c>
      <c r="AU25" s="99">
        <v>97946700</v>
      </c>
      <c r="AV25" s="99">
        <v>584790800</v>
      </c>
      <c r="AW25" s="99">
        <v>89150190</v>
      </c>
      <c r="AX25" s="113">
        <f t="shared" si="7"/>
        <v>5296426740</v>
      </c>
      <c r="AY25" s="100">
        <v>85421465000</v>
      </c>
      <c r="AZ25" s="99">
        <v>4212995000</v>
      </c>
      <c r="BA25" s="99">
        <v>1736552000</v>
      </c>
      <c r="BB25" s="100">
        <v>11695816000</v>
      </c>
      <c r="BC25" s="99">
        <v>1699330100</v>
      </c>
      <c r="BD25" s="113">
        <f t="shared" si="8"/>
        <v>104766158100</v>
      </c>
      <c r="BE25" s="100">
        <v>56081418300</v>
      </c>
      <c r="BF25" s="99">
        <v>1927979800</v>
      </c>
      <c r="BG25" s="99">
        <v>846963800</v>
      </c>
      <c r="BH25" s="99">
        <v>7812469000</v>
      </c>
      <c r="BI25" s="99">
        <v>1379470300</v>
      </c>
      <c r="BJ25" s="113">
        <f t="shared" si="9"/>
        <v>68048301200</v>
      </c>
      <c r="BK25" s="88">
        <f t="shared" si="35"/>
        <v>0.37339397495230608</v>
      </c>
      <c r="BL25" s="88">
        <f t="shared" si="35"/>
        <v>0.18110827717178357</v>
      </c>
      <c r="BM25" s="88">
        <f t="shared" si="35"/>
        <v>0.27858664089303464</v>
      </c>
      <c r="BN25" s="88">
        <f t="shared" si="35"/>
        <v>0.35105547298811679</v>
      </c>
      <c r="BO25" s="88">
        <f t="shared" si="36"/>
        <v>0.34046989126210847</v>
      </c>
      <c r="BP25" s="88">
        <f t="shared" si="36"/>
        <v>0.16775191995243288</v>
      </c>
      <c r="BQ25" s="88">
        <f t="shared" si="36"/>
        <v>0.18063438353703209</v>
      </c>
      <c r="BR25" s="88">
        <f t="shared" si="36"/>
        <v>0.30749047351634129</v>
      </c>
      <c r="BS25" s="88">
        <f t="shared" si="12"/>
        <v>0.36236073737576269</v>
      </c>
      <c r="BT25" s="88">
        <f t="shared" si="13"/>
        <v>0.32563612352221982</v>
      </c>
      <c r="BU25" s="89">
        <f t="shared" si="14"/>
        <v>-7</v>
      </c>
      <c r="BV25" s="66" t="s">
        <v>152</v>
      </c>
      <c r="BW25" s="34" t="s">
        <v>153</v>
      </c>
      <c r="BX25" s="34"/>
      <c r="BY25" s="33">
        <f t="shared" si="15"/>
        <v>106000</v>
      </c>
      <c r="BZ25" s="33">
        <f t="shared" si="37"/>
        <v>833368839964</v>
      </c>
      <c r="CA25" s="33" t="str">
        <f t="shared" si="17"/>
        <v>YES</v>
      </c>
      <c r="CB25" s="33" t="str">
        <f t="shared" si="18"/>
        <v>YES</v>
      </c>
      <c r="CC25" s="33" t="str">
        <f t="shared" si="19"/>
        <v>YES</v>
      </c>
      <c r="CD25" s="33" t="str">
        <f t="shared" si="20"/>
        <v>YES</v>
      </c>
      <c r="CE25" s="33">
        <f t="shared" si="38"/>
        <v>-406</v>
      </c>
      <c r="CF25" s="33">
        <f t="shared" si="38"/>
        <v>8</v>
      </c>
      <c r="CG25" s="33">
        <f t="shared" si="38"/>
        <v>1</v>
      </c>
      <c r="CH25" s="33">
        <f t="shared" si="38"/>
        <v>-3</v>
      </c>
      <c r="CI25" s="33">
        <f t="shared" si="38"/>
        <v>-1</v>
      </c>
      <c r="CJ25" s="33">
        <f t="shared" si="39"/>
        <v>393</v>
      </c>
      <c r="CK25" s="33">
        <f t="shared" si="39"/>
        <v>1</v>
      </c>
      <c r="CL25" s="33">
        <f t="shared" si="39"/>
        <v>-1</v>
      </c>
      <c r="CM25" s="33">
        <f t="shared" si="39"/>
        <v>0</v>
      </c>
      <c r="CN25" s="33">
        <f t="shared" si="39"/>
        <v>1</v>
      </c>
      <c r="CO25" s="33">
        <f t="shared" si="23"/>
        <v>6985184435</v>
      </c>
      <c r="CP25" s="33">
        <f t="shared" si="24"/>
        <v>0</v>
      </c>
      <c r="CQ25" s="33">
        <f t="shared" si="25"/>
        <v>138881803700</v>
      </c>
      <c r="CR25" s="33">
        <f t="shared" si="26"/>
        <v>0</v>
      </c>
      <c r="CS25" s="33">
        <f t="shared" si="27"/>
        <v>92706333800</v>
      </c>
      <c r="CT25" s="33">
        <f t="shared" si="28"/>
        <v>0</v>
      </c>
      <c r="CU25" s="33">
        <f t="shared" si="29"/>
        <v>5296426740</v>
      </c>
      <c r="CV25" s="33">
        <f t="shared" si="30"/>
        <v>0</v>
      </c>
      <c r="CW25" s="33">
        <f t="shared" si="31"/>
        <v>104766158100</v>
      </c>
      <c r="CX25" s="33">
        <f t="shared" si="32"/>
        <v>0</v>
      </c>
      <c r="CY25" s="33">
        <f t="shared" si="33"/>
        <v>68048301200</v>
      </c>
      <c r="CZ25" s="33">
        <f t="shared" si="34"/>
        <v>0</v>
      </c>
      <c r="DA25" s="38" t="e">
        <f>VLOOKUP(B25,#REF!,1,FALSE)</f>
        <v>#REF!</v>
      </c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</row>
    <row r="26" spans="1:16056" s="39" customFormat="1" ht="12" customHeight="1" x14ac:dyDescent="0.25">
      <c r="A26" s="38" t="s">
        <v>25</v>
      </c>
      <c r="B26" s="61" t="s">
        <v>79</v>
      </c>
      <c r="C26" s="86">
        <v>18562</v>
      </c>
      <c r="D26" s="86">
        <v>584</v>
      </c>
      <c r="E26" s="86">
        <v>409</v>
      </c>
      <c r="F26" s="86">
        <v>3639</v>
      </c>
      <c r="G26" s="86">
        <v>460</v>
      </c>
      <c r="H26" s="112">
        <f t="shared" si="0"/>
        <v>23654</v>
      </c>
      <c r="I26" s="86">
        <v>648</v>
      </c>
      <c r="J26" s="86">
        <v>13</v>
      </c>
      <c r="K26" s="86">
        <v>9</v>
      </c>
      <c r="L26" s="86">
        <v>223</v>
      </c>
      <c r="M26" s="86">
        <v>91</v>
      </c>
      <c r="N26" s="112">
        <f t="shared" si="1"/>
        <v>984</v>
      </c>
      <c r="O26" s="87">
        <v>945577750</v>
      </c>
      <c r="P26" s="87">
        <v>38592000</v>
      </c>
      <c r="Q26" s="87">
        <v>17222835</v>
      </c>
      <c r="R26" s="87">
        <v>231400575</v>
      </c>
      <c r="S26" s="87">
        <v>28302175</v>
      </c>
      <c r="T26" s="113">
        <f t="shared" si="2"/>
        <v>1261095335</v>
      </c>
      <c r="U26" s="87">
        <v>18911379000</v>
      </c>
      <c r="V26" s="87">
        <v>619462000</v>
      </c>
      <c r="W26" s="87">
        <v>296178700</v>
      </c>
      <c r="X26" s="87">
        <v>4620972500</v>
      </c>
      <c r="Y26" s="87">
        <v>552193000</v>
      </c>
      <c r="Z26" s="113">
        <f t="shared" si="3"/>
        <v>25000185200</v>
      </c>
      <c r="AA26" s="87">
        <v>12458195500</v>
      </c>
      <c r="AB26" s="87">
        <v>286712100</v>
      </c>
      <c r="AC26" s="87">
        <v>145943800</v>
      </c>
      <c r="AD26" s="87">
        <v>3480637500</v>
      </c>
      <c r="AE26" s="87">
        <v>498625000</v>
      </c>
      <c r="AF26" s="113">
        <f t="shared" si="4"/>
        <v>16870113900</v>
      </c>
      <c r="AG26" s="86">
        <v>18568</v>
      </c>
      <c r="AH26" s="86">
        <v>584</v>
      </c>
      <c r="AI26" s="86">
        <v>409</v>
      </c>
      <c r="AJ26" s="86">
        <v>3639</v>
      </c>
      <c r="AK26" s="86">
        <v>460</v>
      </c>
      <c r="AL26" s="112">
        <f t="shared" si="5"/>
        <v>23660</v>
      </c>
      <c r="AM26" s="86">
        <v>641</v>
      </c>
      <c r="AN26" s="86">
        <v>13</v>
      </c>
      <c r="AO26" s="86">
        <v>9</v>
      </c>
      <c r="AP26" s="86">
        <v>224</v>
      </c>
      <c r="AQ26" s="86">
        <v>91</v>
      </c>
      <c r="AR26" s="112">
        <f t="shared" si="6"/>
        <v>978</v>
      </c>
      <c r="AS26" s="87">
        <v>822298725</v>
      </c>
      <c r="AT26" s="87">
        <v>38605200</v>
      </c>
      <c r="AU26" s="87">
        <v>16691085</v>
      </c>
      <c r="AV26" s="87">
        <v>213023525</v>
      </c>
      <c r="AW26" s="87">
        <v>27003890</v>
      </c>
      <c r="AX26" s="113">
        <f t="shared" si="7"/>
        <v>1117622425</v>
      </c>
      <c r="AY26" s="87">
        <v>16445538500</v>
      </c>
      <c r="AZ26" s="87">
        <v>597147000</v>
      </c>
      <c r="BA26" s="87">
        <v>280251700</v>
      </c>
      <c r="BB26" s="87">
        <v>4253327500</v>
      </c>
      <c r="BC26" s="87">
        <v>526307300</v>
      </c>
      <c r="BD26" s="113">
        <f t="shared" si="8"/>
        <v>22102572000</v>
      </c>
      <c r="BE26" s="87">
        <v>10984640000</v>
      </c>
      <c r="BF26" s="87">
        <v>276371100</v>
      </c>
      <c r="BG26" s="87">
        <v>144365200</v>
      </c>
      <c r="BH26" s="87">
        <v>3203200000</v>
      </c>
      <c r="BI26" s="87">
        <v>474209300</v>
      </c>
      <c r="BJ26" s="113">
        <f t="shared" si="9"/>
        <v>15082785600</v>
      </c>
      <c r="BK26" s="88">
        <f t="shared" si="35"/>
        <v>0.13414690877443403</v>
      </c>
      <c r="BL26" s="88">
        <f t="shared" si="35"/>
        <v>3.7417081597894919E-2</v>
      </c>
      <c r="BM26" s="88">
        <f t="shared" si="35"/>
        <v>1.0934768212838009E-2</v>
      </c>
      <c r="BN26" s="88">
        <f t="shared" si="35"/>
        <v>8.661260614385613E-2</v>
      </c>
      <c r="BO26" s="88">
        <f t="shared" si="36"/>
        <v>0.14993978458048063</v>
      </c>
      <c r="BP26" s="88">
        <f t="shared" si="36"/>
        <v>3.7369357963784378E-2</v>
      </c>
      <c r="BQ26" s="88">
        <f t="shared" si="36"/>
        <v>5.6831055797342156E-2</v>
      </c>
      <c r="BR26" s="88">
        <f t="shared" si="36"/>
        <v>8.643703077178988E-2</v>
      </c>
      <c r="BS26" s="88">
        <f t="shared" si="12"/>
        <v>0.11850120709797807</v>
      </c>
      <c r="BT26" s="88">
        <f t="shared" si="13"/>
        <v>0.13109846220611798</v>
      </c>
      <c r="BU26" s="89">
        <f t="shared" si="14"/>
        <v>0</v>
      </c>
      <c r="BV26" s="65" t="s">
        <v>146</v>
      </c>
      <c r="BW26" s="34" t="s">
        <v>147</v>
      </c>
      <c r="BX26" s="34"/>
      <c r="BY26" s="33">
        <f t="shared" si="15"/>
        <v>24638</v>
      </c>
      <c r="BZ26" s="33">
        <f t="shared" si="37"/>
        <v>162868847472</v>
      </c>
      <c r="CA26" s="33" t="str">
        <f t="shared" si="17"/>
        <v>YES</v>
      </c>
      <c r="CB26" s="33" t="str">
        <f t="shared" si="18"/>
        <v>YES</v>
      </c>
      <c r="CC26" s="33" t="str">
        <f t="shared" si="19"/>
        <v>YES</v>
      </c>
      <c r="CD26" s="33" t="str">
        <f t="shared" si="20"/>
        <v>YES</v>
      </c>
      <c r="CE26" s="33">
        <f t="shared" si="38"/>
        <v>-6</v>
      </c>
      <c r="CF26" s="33">
        <f t="shared" si="38"/>
        <v>0</v>
      </c>
      <c r="CG26" s="33">
        <f t="shared" si="38"/>
        <v>0</v>
      </c>
      <c r="CH26" s="33">
        <f t="shared" si="38"/>
        <v>0</v>
      </c>
      <c r="CI26" s="33">
        <f t="shared" si="38"/>
        <v>0</v>
      </c>
      <c r="CJ26" s="33">
        <f t="shared" si="39"/>
        <v>7</v>
      </c>
      <c r="CK26" s="33">
        <f t="shared" si="39"/>
        <v>0</v>
      </c>
      <c r="CL26" s="33">
        <f t="shared" si="39"/>
        <v>0</v>
      </c>
      <c r="CM26" s="33">
        <f t="shared" si="39"/>
        <v>-1</v>
      </c>
      <c r="CN26" s="33">
        <f t="shared" si="39"/>
        <v>0</v>
      </c>
      <c r="CO26" s="33">
        <f t="shared" si="23"/>
        <v>1261095335</v>
      </c>
      <c r="CP26" s="33">
        <f t="shared" si="24"/>
        <v>0</v>
      </c>
      <c r="CQ26" s="33">
        <f t="shared" si="25"/>
        <v>25000185200</v>
      </c>
      <c r="CR26" s="33">
        <f t="shared" si="26"/>
        <v>0</v>
      </c>
      <c r="CS26" s="33">
        <f t="shared" si="27"/>
        <v>16870113900</v>
      </c>
      <c r="CT26" s="33">
        <f t="shared" si="28"/>
        <v>0</v>
      </c>
      <c r="CU26" s="33">
        <f t="shared" si="29"/>
        <v>1117622425</v>
      </c>
      <c r="CV26" s="33">
        <f t="shared" si="30"/>
        <v>0</v>
      </c>
      <c r="CW26" s="33">
        <f t="shared" si="31"/>
        <v>22102572000</v>
      </c>
      <c r="CX26" s="33">
        <f t="shared" si="32"/>
        <v>0</v>
      </c>
      <c r="CY26" s="33">
        <f t="shared" si="33"/>
        <v>15082785600</v>
      </c>
      <c r="CZ26" s="33">
        <f t="shared" si="34"/>
        <v>0</v>
      </c>
      <c r="DA26" s="38" t="e">
        <f>VLOOKUP(B26,#REF!,1,FALSE)</f>
        <v>#REF!</v>
      </c>
      <c r="DB26" s="38" t="s">
        <v>149</v>
      </c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</row>
    <row r="27" spans="1:16056" s="39" customFormat="1" ht="12" customHeight="1" x14ac:dyDescent="0.25">
      <c r="A27" s="35" t="s">
        <v>25</v>
      </c>
      <c r="B27" s="62" t="s">
        <v>81</v>
      </c>
      <c r="C27" s="86">
        <v>66971</v>
      </c>
      <c r="D27" s="86">
        <v>6828</v>
      </c>
      <c r="E27" s="86">
        <v>941</v>
      </c>
      <c r="F27" s="86">
        <v>0</v>
      </c>
      <c r="G27" s="86">
        <v>312</v>
      </c>
      <c r="H27" s="112">
        <f t="shared" si="0"/>
        <v>75052</v>
      </c>
      <c r="I27" s="86">
        <v>109</v>
      </c>
      <c r="J27" s="86">
        <v>39</v>
      </c>
      <c r="K27" s="86">
        <v>22</v>
      </c>
      <c r="L27" s="86">
        <v>0</v>
      </c>
      <c r="M27" s="86">
        <v>21</v>
      </c>
      <c r="N27" s="112">
        <f t="shared" si="1"/>
        <v>191</v>
      </c>
      <c r="O27" s="87">
        <v>3168057900</v>
      </c>
      <c r="P27" s="87">
        <v>547970200</v>
      </c>
      <c r="Q27" s="87">
        <v>129650750</v>
      </c>
      <c r="R27" s="87">
        <v>0</v>
      </c>
      <c r="S27" s="87">
        <v>89391210</v>
      </c>
      <c r="T27" s="113">
        <f t="shared" si="2"/>
        <v>3935070060</v>
      </c>
      <c r="U27" s="87">
        <v>63323088000</v>
      </c>
      <c r="V27" s="87">
        <v>9131618000</v>
      </c>
      <c r="W27" s="87">
        <v>2237056000</v>
      </c>
      <c r="X27" s="87">
        <v>0</v>
      </c>
      <c r="Y27" s="87">
        <v>1702058200</v>
      </c>
      <c r="Z27" s="113">
        <f t="shared" si="3"/>
        <v>76393820200</v>
      </c>
      <c r="AA27" s="87">
        <v>36394626750</v>
      </c>
      <c r="AB27" s="87">
        <v>5820087600</v>
      </c>
      <c r="AC27" s="87">
        <v>1823564000</v>
      </c>
      <c r="AD27" s="87">
        <v>0</v>
      </c>
      <c r="AE27" s="87">
        <v>1515983600</v>
      </c>
      <c r="AF27" s="113">
        <f t="shared" si="4"/>
        <v>45554261950</v>
      </c>
      <c r="AG27" s="86">
        <v>66971</v>
      </c>
      <c r="AH27" s="86">
        <v>6828</v>
      </c>
      <c r="AI27" s="86">
        <v>941</v>
      </c>
      <c r="AJ27" s="86">
        <v>0</v>
      </c>
      <c r="AK27" s="86">
        <v>317</v>
      </c>
      <c r="AL27" s="112">
        <f t="shared" si="5"/>
        <v>75057</v>
      </c>
      <c r="AM27" s="86">
        <v>112</v>
      </c>
      <c r="AN27" s="86">
        <v>43</v>
      </c>
      <c r="AO27" s="86">
        <v>23</v>
      </c>
      <c r="AP27" s="86">
        <v>0</v>
      </c>
      <c r="AQ27" s="86">
        <v>32</v>
      </c>
      <c r="AR27" s="112">
        <f t="shared" si="6"/>
        <v>210</v>
      </c>
      <c r="AS27" s="87">
        <v>2935182850</v>
      </c>
      <c r="AT27" s="87">
        <v>529525950</v>
      </c>
      <c r="AU27" s="87">
        <v>124764750</v>
      </c>
      <c r="AV27" s="87">
        <v>0</v>
      </c>
      <c r="AW27" s="87">
        <v>85867810</v>
      </c>
      <c r="AX27" s="113">
        <f t="shared" si="7"/>
        <v>3675341360</v>
      </c>
      <c r="AY27" s="87">
        <v>58663657000</v>
      </c>
      <c r="AZ27" s="87">
        <v>8813113675</v>
      </c>
      <c r="BA27" s="87">
        <v>2143133000</v>
      </c>
      <c r="BB27" s="87">
        <v>0</v>
      </c>
      <c r="BC27" s="87">
        <v>1628692200</v>
      </c>
      <c r="BD27" s="113">
        <f t="shared" si="8"/>
        <v>71248595875</v>
      </c>
      <c r="BE27" s="87">
        <v>32128973300</v>
      </c>
      <c r="BF27" s="87">
        <v>5511668675</v>
      </c>
      <c r="BG27" s="87">
        <v>1707410500</v>
      </c>
      <c r="BH27" s="87">
        <v>0</v>
      </c>
      <c r="BI27" s="87">
        <v>1427126400</v>
      </c>
      <c r="BJ27" s="113">
        <f t="shared" si="9"/>
        <v>40775178875</v>
      </c>
      <c r="BK27" s="88">
        <f t="shared" si="35"/>
        <v>0.13276656587093627</v>
      </c>
      <c r="BL27" s="88">
        <f t="shared" si="35"/>
        <v>5.5957450127388064E-2</v>
      </c>
      <c r="BM27" s="88">
        <f t="shared" si="35"/>
        <v>6.8029041639371401E-2</v>
      </c>
      <c r="BN27" s="88" t="str">
        <f t="shared" si="35"/>
        <v>N/A</v>
      </c>
      <c r="BO27" s="88">
        <f t="shared" si="36"/>
        <v>7.942619397218964E-2</v>
      </c>
      <c r="BP27" s="88">
        <f t="shared" si="36"/>
        <v>3.6139818087618236E-2</v>
      </c>
      <c r="BQ27" s="88">
        <f t="shared" si="36"/>
        <v>4.382509158321013E-2</v>
      </c>
      <c r="BR27" s="88" t="str">
        <f t="shared" si="36"/>
        <v>N/A</v>
      </c>
      <c r="BS27" s="88">
        <f t="shared" si="12"/>
        <v>0.11720569245448842</v>
      </c>
      <c r="BT27" s="88">
        <f t="shared" si="13"/>
        <v>7.2215097881042967E-2</v>
      </c>
      <c r="BU27" s="89">
        <f t="shared" si="14"/>
        <v>-24</v>
      </c>
      <c r="BV27" s="65" t="s">
        <v>146</v>
      </c>
      <c r="BW27" s="34" t="s">
        <v>147</v>
      </c>
      <c r="BX27" s="34"/>
      <c r="BY27" s="33">
        <f t="shared" si="15"/>
        <v>75243</v>
      </c>
      <c r="BZ27" s="33">
        <f t="shared" si="37"/>
        <v>483164837660</v>
      </c>
      <c r="CA27" s="33" t="str">
        <f t="shared" si="17"/>
        <v>YES</v>
      </c>
      <c r="CB27" s="33" t="str">
        <f t="shared" si="18"/>
        <v>YES</v>
      </c>
      <c r="CC27" s="33" t="str">
        <f t="shared" si="19"/>
        <v>YES</v>
      </c>
      <c r="CD27" s="33" t="str">
        <f t="shared" si="20"/>
        <v>YES</v>
      </c>
      <c r="CE27" s="33">
        <f t="shared" si="38"/>
        <v>0</v>
      </c>
      <c r="CF27" s="33">
        <f t="shared" si="38"/>
        <v>0</v>
      </c>
      <c r="CG27" s="33">
        <f t="shared" si="38"/>
        <v>0</v>
      </c>
      <c r="CH27" s="33">
        <f t="shared" si="38"/>
        <v>0</v>
      </c>
      <c r="CI27" s="33">
        <f t="shared" si="38"/>
        <v>-5</v>
      </c>
      <c r="CJ27" s="33">
        <f t="shared" si="39"/>
        <v>-3</v>
      </c>
      <c r="CK27" s="33">
        <f t="shared" si="39"/>
        <v>-4</v>
      </c>
      <c r="CL27" s="33">
        <f t="shared" si="39"/>
        <v>-1</v>
      </c>
      <c r="CM27" s="33">
        <f t="shared" si="39"/>
        <v>0</v>
      </c>
      <c r="CN27" s="33">
        <f t="shared" si="39"/>
        <v>-11</v>
      </c>
      <c r="CO27" s="33">
        <f t="shared" si="23"/>
        <v>3935070060</v>
      </c>
      <c r="CP27" s="33">
        <f t="shared" si="24"/>
        <v>0</v>
      </c>
      <c r="CQ27" s="33">
        <f t="shared" si="25"/>
        <v>76393820200</v>
      </c>
      <c r="CR27" s="33">
        <f t="shared" si="26"/>
        <v>0</v>
      </c>
      <c r="CS27" s="33">
        <f t="shared" si="27"/>
        <v>45554261950</v>
      </c>
      <c r="CT27" s="33">
        <f t="shared" si="28"/>
        <v>0</v>
      </c>
      <c r="CU27" s="33">
        <f t="shared" si="29"/>
        <v>3675341360</v>
      </c>
      <c r="CV27" s="33">
        <f t="shared" si="30"/>
        <v>0</v>
      </c>
      <c r="CW27" s="33">
        <f t="shared" si="31"/>
        <v>71248595875</v>
      </c>
      <c r="CX27" s="33">
        <f t="shared" si="32"/>
        <v>0</v>
      </c>
      <c r="CY27" s="33">
        <f t="shared" si="33"/>
        <v>40775178875</v>
      </c>
      <c r="CZ27" s="33">
        <f t="shared" si="34"/>
        <v>0</v>
      </c>
      <c r="DA27" s="38" t="e">
        <f>VLOOKUP(B27,#REF!,1,FALSE)</f>
        <v>#REF!</v>
      </c>
      <c r="DB27" s="38" t="s">
        <v>149</v>
      </c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</row>
    <row r="28" spans="1:16056" s="40" customFormat="1" ht="12" customHeight="1" x14ac:dyDescent="0.25">
      <c r="A28" s="35" t="s">
        <v>25</v>
      </c>
      <c r="B28" s="62" t="s">
        <v>86</v>
      </c>
      <c r="C28" s="101">
        <v>59725</v>
      </c>
      <c r="D28" s="101">
        <v>6446</v>
      </c>
      <c r="E28" s="102"/>
      <c r="F28" s="94"/>
      <c r="G28" s="93">
        <v>652</v>
      </c>
      <c r="H28" s="112">
        <f t="shared" si="0"/>
        <v>66823</v>
      </c>
      <c r="I28" s="102">
        <v>190</v>
      </c>
      <c r="J28" s="102">
        <v>32</v>
      </c>
      <c r="K28" s="102">
        <v>0</v>
      </c>
      <c r="L28" s="94"/>
      <c r="M28" s="93">
        <v>10</v>
      </c>
      <c r="N28" s="112">
        <f t="shared" si="1"/>
        <v>232</v>
      </c>
      <c r="O28" s="101">
        <v>4561637250</v>
      </c>
      <c r="P28" s="101">
        <v>705044967</v>
      </c>
      <c r="Q28" s="101"/>
      <c r="R28" s="96"/>
      <c r="S28" s="101">
        <v>203256160</v>
      </c>
      <c r="T28" s="113">
        <f t="shared" si="2"/>
        <v>5469938377</v>
      </c>
      <c r="U28" s="101">
        <v>91232745000</v>
      </c>
      <c r="V28" s="101">
        <v>13353197517</v>
      </c>
      <c r="W28" s="101"/>
      <c r="X28" s="96"/>
      <c r="Y28" s="101">
        <v>3834611111</v>
      </c>
      <c r="Z28" s="113">
        <f t="shared" si="3"/>
        <v>108420553628</v>
      </c>
      <c r="AA28" s="101">
        <v>60989730000</v>
      </c>
      <c r="AB28" s="101">
        <v>6381785017</v>
      </c>
      <c r="AC28" s="101"/>
      <c r="AD28" s="96"/>
      <c r="AE28" s="101">
        <v>3203427500</v>
      </c>
      <c r="AF28" s="113">
        <f t="shared" si="4"/>
        <v>70574942517</v>
      </c>
      <c r="AG28" s="101">
        <v>59724</v>
      </c>
      <c r="AH28" s="101">
        <v>6447</v>
      </c>
      <c r="AI28" s="102"/>
      <c r="AJ28" s="94"/>
      <c r="AK28" s="102">
        <v>652</v>
      </c>
      <c r="AL28" s="112">
        <f t="shared" si="5"/>
        <v>66823</v>
      </c>
      <c r="AM28" s="102">
        <v>190</v>
      </c>
      <c r="AN28" s="102">
        <v>32</v>
      </c>
      <c r="AO28" s="102">
        <v>0</v>
      </c>
      <c r="AP28" s="94"/>
      <c r="AQ28" s="93">
        <v>11</v>
      </c>
      <c r="AR28" s="112">
        <f t="shared" si="6"/>
        <v>233</v>
      </c>
      <c r="AS28" s="101">
        <v>4138211000</v>
      </c>
      <c r="AT28" s="101">
        <v>676743295</v>
      </c>
      <c r="AU28" s="101"/>
      <c r="AV28" s="96"/>
      <c r="AW28" s="101">
        <v>186227300</v>
      </c>
      <c r="AX28" s="113">
        <f t="shared" si="7"/>
        <v>5001181595</v>
      </c>
      <c r="AY28" s="101">
        <v>82754500000</v>
      </c>
      <c r="AZ28" s="101">
        <v>12707393000</v>
      </c>
      <c r="BA28" s="101"/>
      <c r="BB28" s="96"/>
      <c r="BC28" s="101">
        <v>3492415000</v>
      </c>
      <c r="BD28" s="113">
        <f t="shared" si="8"/>
        <v>98954308000</v>
      </c>
      <c r="BE28" s="101">
        <v>52331873000</v>
      </c>
      <c r="BF28" s="101">
        <v>5915330500</v>
      </c>
      <c r="BG28" s="101"/>
      <c r="BH28" s="96"/>
      <c r="BI28" s="101">
        <v>2839785000</v>
      </c>
      <c r="BJ28" s="113">
        <f t="shared" si="9"/>
        <v>61086988500</v>
      </c>
      <c r="BK28" s="88">
        <f t="shared" si="35"/>
        <v>0.16544137451376906</v>
      </c>
      <c r="BL28" s="88">
        <f t="shared" si="35"/>
        <v>7.8855191100480448E-2</v>
      </c>
      <c r="BM28" s="88" t="str">
        <f t="shared" si="35"/>
        <v>N/A</v>
      </c>
      <c r="BN28" s="88" t="str">
        <f t="shared" si="35"/>
        <v>N/A</v>
      </c>
      <c r="BO28" s="88">
        <f t="shared" si="36"/>
        <v>0.10245056160087973</v>
      </c>
      <c r="BP28" s="88">
        <f t="shared" si="36"/>
        <v>5.0821165049353523E-2</v>
      </c>
      <c r="BQ28" s="88" t="str">
        <f t="shared" si="36"/>
        <v>N/A</v>
      </c>
      <c r="BR28" s="88" t="str">
        <f t="shared" si="36"/>
        <v>N/A</v>
      </c>
      <c r="BS28" s="88">
        <f t="shared" si="12"/>
        <v>0.15531873889969217</v>
      </c>
      <c r="BT28" s="88">
        <f t="shared" si="13"/>
        <v>9.5662794468736045E-2</v>
      </c>
      <c r="BU28" s="89">
        <f t="shared" si="14"/>
        <v>-1</v>
      </c>
      <c r="BV28" s="66"/>
      <c r="BW28" s="34"/>
      <c r="BX28" s="34"/>
      <c r="BY28" s="33">
        <f t="shared" si="15"/>
        <v>67055</v>
      </c>
      <c r="BZ28" s="33">
        <f t="shared" si="37"/>
        <v>699016093456</v>
      </c>
      <c r="CA28" s="33" t="str">
        <f t="shared" si="17"/>
        <v>YES</v>
      </c>
      <c r="CB28" s="33" t="str">
        <f t="shared" si="18"/>
        <v>YES</v>
      </c>
      <c r="CC28" s="33" t="str">
        <f t="shared" si="19"/>
        <v>YES</v>
      </c>
      <c r="CD28" s="33" t="str">
        <f t="shared" si="20"/>
        <v>YES</v>
      </c>
      <c r="CE28" s="33">
        <f t="shared" si="38"/>
        <v>1</v>
      </c>
      <c r="CF28" s="33">
        <f t="shared" si="38"/>
        <v>-1</v>
      </c>
      <c r="CG28" s="33">
        <f t="shared" si="38"/>
        <v>0</v>
      </c>
      <c r="CH28" s="33">
        <f t="shared" si="38"/>
        <v>0</v>
      </c>
      <c r="CI28" s="33">
        <f t="shared" si="38"/>
        <v>0</v>
      </c>
      <c r="CJ28" s="33">
        <f t="shared" si="39"/>
        <v>0</v>
      </c>
      <c r="CK28" s="33">
        <f t="shared" si="39"/>
        <v>0</v>
      </c>
      <c r="CL28" s="33">
        <f t="shared" si="39"/>
        <v>0</v>
      </c>
      <c r="CM28" s="33">
        <f t="shared" si="39"/>
        <v>0</v>
      </c>
      <c r="CN28" s="33">
        <f t="shared" si="39"/>
        <v>-1</v>
      </c>
      <c r="CO28" s="33">
        <f t="shared" si="23"/>
        <v>5469938377</v>
      </c>
      <c r="CP28" s="33">
        <f t="shared" si="24"/>
        <v>0</v>
      </c>
      <c r="CQ28" s="33">
        <f t="shared" si="25"/>
        <v>108420553628</v>
      </c>
      <c r="CR28" s="33">
        <f t="shared" si="26"/>
        <v>0</v>
      </c>
      <c r="CS28" s="33">
        <f t="shared" si="27"/>
        <v>70574942517</v>
      </c>
      <c r="CT28" s="33">
        <f t="shared" si="28"/>
        <v>0</v>
      </c>
      <c r="CU28" s="33">
        <f t="shared" si="29"/>
        <v>5001181595</v>
      </c>
      <c r="CV28" s="33">
        <f t="shared" si="30"/>
        <v>0</v>
      </c>
      <c r="CW28" s="33">
        <f t="shared" si="31"/>
        <v>98954308000</v>
      </c>
      <c r="CX28" s="33">
        <f t="shared" si="32"/>
        <v>0</v>
      </c>
      <c r="CY28" s="33">
        <f t="shared" si="33"/>
        <v>61086988500</v>
      </c>
      <c r="CZ28" s="33">
        <f t="shared" si="34"/>
        <v>0</v>
      </c>
      <c r="DA28" s="38" t="e">
        <f>VLOOKUP(B28,#REF!,1,FALSE)</f>
        <v>#REF!</v>
      </c>
      <c r="DB28" s="38" t="s">
        <v>149</v>
      </c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</row>
    <row r="29" spans="1:16056" s="39" customFormat="1" ht="12" customHeight="1" x14ac:dyDescent="0.25">
      <c r="A29" s="35" t="s">
        <v>25</v>
      </c>
      <c r="B29" s="61" t="s">
        <v>97</v>
      </c>
      <c r="C29" s="101">
        <v>70376</v>
      </c>
      <c r="D29" s="101">
        <v>3790</v>
      </c>
      <c r="E29" s="101">
        <v>1681</v>
      </c>
      <c r="F29" s="86"/>
      <c r="G29" s="86">
        <v>787</v>
      </c>
      <c r="H29" s="112">
        <f t="shared" ref="H29:H33" si="40">SUM(C29:G29)</f>
        <v>76634</v>
      </c>
      <c r="I29" s="101">
        <v>1871</v>
      </c>
      <c r="J29" s="102">
        <v>29</v>
      </c>
      <c r="K29" s="102">
        <v>9</v>
      </c>
      <c r="L29" s="86"/>
      <c r="M29" s="86">
        <v>34</v>
      </c>
      <c r="N29" s="112">
        <f t="shared" ref="N29:N33" si="41">SUM(I29:M29)</f>
        <v>1943</v>
      </c>
      <c r="O29" s="101">
        <v>3802263400</v>
      </c>
      <c r="P29" s="101">
        <v>363579950</v>
      </c>
      <c r="Q29" s="101">
        <v>116204650</v>
      </c>
      <c r="R29" s="87"/>
      <c r="S29" s="101">
        <v>173477100</v>
      </c>
      <c r="T29" s="113">
        <f t="shared" ref="T29:T33" si="42">SUM(O29:S29)</f>
        <v>4455525100</v>
      </c>
      <c r="U29" s="101">
        <v>75923798000</v>
      </c>
      <c r="V29" s="101">
        <v>6062286000</v>
      </c>
      <c r="W29" s="101">
        <v>2090285000</v>
      </c>
      <c r="X29" s="87"/>
      <c r="Y29" s="101">
        <v>3188072000</v>
      </c>
      <c r="Z29" s="113">
        <f t="shared" ref="Z29:Z33" si="43">SUM(U29:Y29)</f>
        <v>87264441000</v>
      </c>
      <c r="AA29" s="101">
        <v>57384268000</v>
      </c>
      <c r="AB29" s="101">
        <v>3265793600</v>
      </c>
      <c r="AC29" s="101">
        <v>989777200</v>
      </c>
      <c r="AD29" s="87"/>
      <c r="AE29" s="101">
        <v>2917313000</v>
      </c>
      <c r="AF29" s="113">
        <f t="shared" ref="AF29:AF33" si="44">SUM(AA29:AE29)</f>
        <v>64557151800</v>
      </c>
      <c r="AG29" s="101">
        <v>70445</v>
      </c>
      <c r="AH29" s="101">
        <v>3819</v>
      </c>
      <c r="AI29" s="101">
        <v>1683</v>
      </c>
      <c r="AJ29" s="86"/>
      <c r="AK29" s="86">
        <v>788</v>
      </c>
      <c r="AL29" s="112">
        <f t="shared" ref="AL29:AL33" si="45">SUM(AG29:AK29)</f>
        <v>76735</v>
      </c>
      <c r="AM29" s="101">
        <v>1805</v>
      </c>
      <c r="AN29" s="102">
        <v>29</v>
      </c>
      <c r="AO29" s="102">
        <v>9</v>
      </c>
      <c r="AP29" s="86"/>
      <c r="AQ29" s="86">
        <v>34</v>
      </c>
      <c r="AR29" s="112">
        <f t="shared" ref="AR29:AR33" si="46">SUM(AM29:AQ29)</f>
        <v>1877</v>
      </c>
      <c r="AS29" s="101">
        <v>3321296600</v>
      </c>
      <c r="AT29" s="101">
        <v>353202450</v>
      </c>
      <c r="AU29" s="101">
        <v>106056850</v>
      </c>
      <c r="AV29" s="87"/>
      <c r="AW29" s="101">
        <v>156152450</v>
      </c>
      <c r="AX29" s="113">
        <f t="shared" ref="AX29:AX33" si="47">SUM(AS29:AW29)</f>
        <v>3936708350</v>
      </c>
      <c r="AY29" s="101">
        <v>66306674000</v>
      </c>
      <c r="AZ29" s="101">
        <v>5778186000</v>
      </c>
      <c r="BA29" s="101">
        <v>1796877000</v>
      </c>
      <c r="BB29" s="87"/>
      <c r="BC29" s="101">
        <v>2822630000</v>
      </c>
      <c r="BD29" s="113">
        <f t="shared" ref="BD29:BD33" si="48">SUM(AY29:BC29)</f>
        <v>76704367000</v>
      </c>
      <c r="BE29" s="101">
        <v>48126665000</v>
      </c>
      <c r="BF29" s="101">
        <v>3103107400</v>
      </c>
      <c r="BG29" s="101">
        <v>945558700</v>
      </c>
      <c r="BH29" s="87"/>
      <c r="BI29" s="101">
        <v>2567036000</v>
      </c>
      <c r="BJ29" s="113">
        <f t="shared" ref="BJ29:BJ33" si="49">SUM(BE29:BI29)</f>
        <v>54742367100</v>
      </c>
      <c r="BK29" s="88">
        <f t="shared" si="35"/>
        <v>0.19235912149740697</v>
      </c>
      <c r="BL29" s="88">
        <f t="shared" si="35"/>
        <v>5.2426867339493199E-2</v>
      </c>
      <c r="BM29" s="88">
        <f t="shared" si="35"/>
        <v>4.6764415577795537E-2</v>
      </c>
      <c r="BN29" s="88" t="str">
        <f t="shared" si="35"/>
        <v>N/A</v>
      </c>
      <c r="BO29" s="88">
        <f t="shared" si="36"/>
        <v>0.1450400603716</v>
      </c>
      <c r="BP29" s="88">
        <f t="shared" si="36"/>
        <v>4.9167679960458122E-2</v>
      </c>
      <c r="BQ29" s="88">
        <f t="shared" si="36"/>
        <v>0.16328774868841878</v>
      </c>
      <c r="BR29" s="88" t="str">
        <f t="shared" si="36"/>
        <v>N/A</v>
      </c>
      <c r="BS29" s="88">
        <f t="shared" ref="BS29:BS34" si="50">IF(ISERR(AF29/BJ29-1),"N/A",AF29/BJ29-1)</f>
        <v>0.17929046952008765</v>
      </c>
      <c r="BT29" s="88">
        <f t="shared" ref="BT29:BT34" si="51">IF(ISERR(Z29/BD29-1),"N/A",Z29/BD29-1)</f>
        <v>0.13767239614923099</v>
      </c>
      <c r="BU29" s="89">
        <f t="shared" ref="BU29:BU34" si="52">(H29+N29)-(AL29+AR29)</f>
        <v>-35</v>
      </c>
      <c r="BV29" s="65"/>
      <c r="BW29" s="34"/>
      <c r="BX29" s="34"/>
      <c r="BY29" s="33">
        <f t="shared" ref="BY29:BY34" si="53">H29+N29</f>
        <v>78577</v>
      </c>
      <c r="BZ29" s="33">
        <f t="shared" si="37"/>
        <v>583321435078</v>
      </c>
      <c r="CA29" s="33" t="str">
        <f t="shared" ref="CA29:CA34" si="54">IF((BZ29&lt;&gt;0),IF(Z29&gt;T29, "YES","CHECK NAV, CIV"),0)</f>
        <v>YES</v>
      </c>
      <c r="CB29" s="33" t="str">
        <f t="shared" ref="CB29:CB34" si="55">IF(Z29&gt;AF29, "YES","CHECK SV, CIV")</f>
        <v>YES</v>
      </c>
      <c r="CC29" s="33" t="str">
        <f t="shared" ref="CC29:CC34" si="56">IF(BD29&gt;AX29, "YES","CHECK NAV, CIV")</f>
        <v>YES</v>
      </c>
      <c r="CD29" s="33" t="str">
        <f t="shared" ref="CD29:CD34" si="57">IF(BD29&gt;BJ29, "YES","CHECK NAV, CIV")</f>
        <v>YES</v>
      </c>
      <c r="CE29" s="33">
        <f t="shared" ref="CE29:CI33" si="58">C29-AG29</f>
        <v>-69</v>
      </c>
      <c r="CF29" s="33">
        <f t="shared" si="58"/>
        <v>-29</v>
      </c>
      <c r="CG29" s="33">
        <f t="shared" si="58"/>
        <v>-2</v>
      </c>
      <c r="CH29" s="33">
        <f t="shared" si="58"/>
        <v>0</v>
      </c>
      <c r="CI29" s="33">
        <f t="shared" si="58"/>
        <v>-1</v>
      </c>
      <c r="CJ29" s="33">
        <f t="shared" ref="CJ29:CN33" si="59">I29-AM29</f>
        <v>66</v>
      </c>
      <c r="CK29" s="33">
        <f t="shared" si="59"/>
        <v>0</v>
      </c>
      <c r="CL29" s="33">
        <f t="shared" si="59"/>
        <v>0</v>
      </c>
      <c r="CM29" s="33">
        <f t="shared" si="59"/>
        <v>0</v>
      </c>
      <c r="CN29" s="33">
        <f t="shared" si="59"/>
        <v>0</v>
      </c>
      <c r="CO29" s="33">
        <f t="shared" ref="CO29:CO33" si="60">SUM(O29:S29)</f>
        <v>4455525100</v>
      </c>
      <c r="CP29" s="33">
        <f t="shared" ref="CP29:CP33" si="61">CO29-T29</f>
        <v>0</v>
      </c>
      <c r="CQ29" s="33">
        <f t="shared" ref="CQ29:CQ33" si="62">SUM(U29:Y29)</f>
        <v>87264441000</v>
      </c>
      <c r="CR29" s="33">
        <f t="shared" ref="CR29:CR33" si="63">CQ29-Z29</f>
        <v>0</v>
      </c>
      <c r="CS29" s="33">
        <f t="shared" ref="CS29:CS33" si="64">SUM(AA29:AE29)</f>
        <v>64557151800</v>
      </c>
      <c r="CT29" s="33">
        <f t="shared" ref="CT29:CT33" si="65">AF29-CS29</f>
        <v>0</v>
      </c>
      <c r="CU29" s="33">
        <f t="shared" ref="CU29:CU33" si="66">SUM(AS29:AW29)</f>
        <v>3936708350</v>
      </c>
      <c r="CV29" s="33">
        <f t="shared" ref="CV29:CV33" si="67">CU29-AX29</f>
        <v>0</v>
      </c>
      <c r="CW29" s="33">
        <f t="shared" ref="CW29:CW33" si="68">SUM(AY29:BC29)</f>
        <v>76704367000</v>
      </c>
      <c r="CX29" s="33">
        <f t="shared" ref="CX29:CX33" si="69">CW29-BD29</f>
        <v>0</v>
      </c>
      <c r="CY29" s="33">
        <f t="shared" ref="CY29:CY33" si="70">SUM(BE29:BI29)</f>
        <v>54742367100</v>
      </c>
      <c r="CZ29" s="33">
        <f t="shared" ref="CZ29:CZ33" si="71">CY29-BJ29</f>
        <v>0</v>
      </c>
      <c r="DA29" s="38" t="e">
        <f>VLOOKUP(B29,#REF!,1,FALSE)</f>
        <v>#REF!</v>
      </c>
      <c r="DB29" s="38" t="s">
        <v>149</v>
      </c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</row>
    <row r="30" spans="1:16056" s="40" customFormat="1" ht="12" customHeight="1" x14ac:dyDescent="0.25">
      <c r="A30" s="35" t="s">
        <v>25</v>
      </c>
      <c r="B30" s="61" t="s">
        <v>98</v>
      </c>
      <c r="C30" s="101">
        <v>83531</v>
      </c>
      <c r="D30" s="101">
        <v>2914</v>
      </c>
      <c r="E30" s="101">
        <v>4071</v>
      </c>
      <c r="F30" s="102">
        <v>190</v>
      </c>
      <c r="G30" s="101">
        <v>2083</v>
      </c>
      <c r="H30" s="112">
        <f t="shared" si="40"/>
        <v>92789</v>
      </c>
      <c r="I30" s="101">
        <v>4696</v>
      </c>
      <c r="J30" s="102">
        <v>118</v>
      </c>
      <c r="K30" s="102">
        <v>259</v>
      </c>
      <c r="L30" s="102">
        <v>19</v>
      </c>
      <c r="M30" s="102">
        <v>59</v>
      </c>
      <c r="N30" s="112">
        <f t="shared" si="41"/>
        <v>5151</v>
      </c>
      <c r="O30" s="101">
        <v>3071273650</v>
      </c>
      <c r="P30" s="101">
        <v>320342325</v>
      </c>
      <c r="Q30" s="101">
        <v>282290095</v>
      </c>
      <c r="R30" s="101">
        <v>28418750</v>
      </c>
      <c r="S30" s="101">
        <v>123697805</v>
      </c>
      <c r="T30" s="113">
        <f t="shared" si="42"/>
        <v>3826022625</v>
      </c>
      <c r="U30" s="101">
        <v>61423677500</v>
      </c>
      <c r="V30" s="101">
        <v>5090449500</v>
      </c>
      <c r="W30" s="101">
        <v>4542732400</v>
      </c>
      <c r="X30" s="101">
        <v>568375000</v>
      </c>
      <c r="Y30" s="101">
        <v>2444951100</v>
      </c>
      <c r="Z30" s="113">
        <f t="shared" si="43"/>
        <v>74070185500</v>
      </c>
      <c r="AA30" s="101">
        <v>38722357000</v>
      </c>
      <c r="AB30" s="101">
        <v>1704492300</v>
      </c>
      <c r="AC30" s="101">
        <v>2432178800</v>
      </c>
      <c r="AD30" s="101">
        <v>520075000</v>
      </c>
      <c r="AE30" s="101">
        <v>2061805000</v>
      </c>
      <c r="AF30" s="113">
        <f t="shared" si="44"/>
        <v>45440908100</v>
      </c>
      <c r="AG30" s="101">
        <v>83320</v>
      </c>
      <c r="AH30" s="101">
        <v>2910</v>
      </c>
      <c r="AI30" s="101">
        <v>4050</v>
      </c>
      <c r="AJ30" s="102">
        <v>190</v>
      </c>
      <c r="AK30" s="101">
        <v>2083</v>
      </c>
      <c r="AL30" s="112">
        <f t="shared" si="45"/>
        <v>92553</v>
      </c>
      <c r="AM30" s="101">
        <v>4925</v>
      </c>
      <c r="AN30" s="102">
        <v>123</v>
      </c>
      <c r="AO30" s="102">
        <v>279</v>
      </c>
      <c r="AP30" s="102">
        <v>22</v>
      </c>
      <c r="AQ30" s="102">
        <v>60</v>
      </c>
      <c r="AR30" s="112">
        <f t="shared" si="46"/>
        <v>5409</v>
      </c>
      <c r="AS30" s="101">
        <v>2682019625</v>
      </c>
      <c r="AT30" s="101">
        <v>309218050</v>
      </c>
      <c r="AU30" s="101">
        <v>260386815</v>
      </c>
      <c r="AV30" s="101">
        <v>26137000</v>
      </c>
      <c r="AW30" s="101">
        <v>116016000</v>
      </c>
      <c r="AX30" s="113">
        <f t="shared" si="47"/>
        <v>3393777490</v>
      </c>
      <c r="AY30" s="101">
        <v>53637565000</v>
      </c>
      <c r="AZ30" s="101">
        <v>4601814000</v>
      </c>
      <c r="BA30" s="101">
        <v>4070031100</v>
      </c>
      <c r="BB30" s="101">
        <v>522740000</v>
      </c>
      <c r="BC30" s="101">
        <v>2287390000</v>
      </c>
      <c r="BD30" s="113">
        <f t="shared" si="48"/>
        <v>65119540100</v>
      </c>
      <c r="BE30" s="101">
        <v>33553098500</v>
      </c>
      <c r="BF30" s="101">
        <v>1588257500</v>
      </c>
      <c r="BG30" s="101">
        <v>2123419300</v>
      </c>
      <c r="BH30" s="101">
        <v>478085000</v>
      </c>
      <c r="BI30" s="101">
        <v>1905391400</v>
      </c>
      <c r="BJ30" s="113">
        <f t="shared" si="49"/>
        <v>39648251700</v>
      </c>
      <c r="BK30" s="88">
        <f t="shared" si="35"/>
        <v>0.15406203096265458</v>
      </c>
      <c r="BL30" s="88">
        <f t="shared" si="35"/>
        <v>7.3183850855418564E-2</v>
      </c>
      <c r="BM30" s="88">
        <f t="shared" si="35"/>
        <v>0.14540675032952755</v>
      </c>
      <c r="BN30" s="88">
        <f t="shared" si="35"/>
        <v>8.7829570055534045E-2</v>
      </c>
      <c r="BO30" s="88">
        <f t="shared" si="36"/>
        <v>0.14516155794917229</v>
      </c>
      <c r="BP30" s="88">
        <f t="shared" si="36"/>
        <v>0.10618323556753917</v>
      </c>
      <c r="BQ30" s="88">
        <f t="shared" si="36"/>
        <v>0.11614193808003082</v>
      </c>
      <c r="BR30" s="88">
        <f t="shared" si="36"/>
        <v>8.7299613574626012E-2</v>
      </c>
      <c r="BS30" s="88">
        <f t="shared" si="50"/>
        <v>0.14610118105157199</v>
      </c>
      <c r="BT30" s="88">
        <f t="shared" si="51"/>
        <v>0.13744945658791585</v>
      </c>
      <c r="BU30" s="89">
        <f t="shared" si="52"/>
        <v>-22</v>
      </c>
      <c r="BV30" s="66"/>
      <c r="BW30" s="34"/>
      <c r="BX30" s="34"/>
      <c r="BY30" s="33">
        <f t="shared" si="53"/>
        <v>97940</v>
      </c>
      <c r="BZ30" s="33">
        <f t="shared" si="37"/>
        <v>462997762834</v>
      </c>
      <c r="CA30" s="33" t="str">
        <f t="shared" si="54"/>
        <v>YES</v>
      </c>
      <c r="CB30" s="33" t="str">
        <f t="shared" si="55"/>
        <v>YES</v>
      </c>
      <c r="CC30" s="33" t="str">
        <f t="shared" si="56"/>
        <v>YES</v>
      </c>
      <c r="CD30" s="33" t="str">
        <f t="shared" si="57"/>
        <v>YES</v>
      </c>
      <c r="CE30" s="33">
        <f t="shared" si="58"/>
        <v>211</v>
      </c>
      <c r="CF30" s="33">
        <f t="shared" si="58"/>
        <v>4</v>
      </c>
      <c r="CG30" s="33">
        <f t="shared" si="58"/>
        <v>21</v>
      </c>
      <c r="CH30" s="33">
        <f t="shared" si="58"/>
        <v>0</v>
      </c>
      <c r="CI30" s="33">
        <f t="shared" si="58"/>
        <v>0</v>
      </c>
      <c r="CJ30" s="33">
        <f t="shared" si="59"/>
        <v>-229</v>
      </c>
      <c r="CK30" s="33">
        <f t="shared" si="59"/>
        <v>-5</v>
      </c>
      <c r="CL30" s="33">
        <f t="shared" si="59"/>
        <v>-20</v>
      </c>
      <c r="CM30" s="33">
        <f t="shared" si="59"/>
        <v>-3</v>
      </c>
      <c r="CN30" s="33">
        <f t="shared" si="59"/>
        <v>-1</v>
      </c>
      <c r="CO30" s="33">
        <f t="shared" si="60"/>
        <v>3826022625</v>
      </c>
      <c r="CP30" s="33">
        <f t="shared" si="61"/>
        <v>0</v>
      </c>
      <c r="CQ30" s="33">
        <f t="shared" si="62"/>
        <v>74070185500</v>
      </c>
      <c r="CR30" s="33">
        <f t="shared" si="63"/>
        <v>0</v>
      </c>
      <c r="CS30" s="33">
        <f t="shared" si="64"/>
        <v>45440908100</v>
      </c>
      <c r="CT30" s="33">
        <f t="shared" si="65"/>
        <v>0</v>
      </c>
      <c r="CU30" s="33">
        <f t="shared" si="66"/>
        <v>3393777490</v>
      </c>
      <c r="CV30" s="33">
        <f t="shared" si="67"/>
        <v>0</v>
      </c>
      <c r="CW30" s="33">
        <f t="shared" si="68"/>
        <v>65119540100</v>
      </c>
      <c r="CX30" s="33">
        <f t="shared" si="69"/>
        <v>0</v>
      </c>
      <c r="CY30" s="33">
        <f t="shared" si="70"/>
        <v>39648251700</v>
      </c>
      <c r="CZ30" s="33">
        <f t="shared" si="71"/>
        <v>0</v>
      </c>
      <c r="DA30" s="38" t="e">
        <f>VLOOKUP(B30,#REF!,1,FALSE)</f>
        <v>#REF!</v>
      </c>
      <c r="DB30" s="38" t="s">
        <v>149</v>
      </c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</row>
    <row r="31" spans="1:16056" s="40" customFormat="1" ht="12" customHeight="1" x14ac:dyDescent="0.25">
      <c r="A31" s="35" t="s">
        <v>25</v>
      </c>
      <c r="B31" s="62" t="s">
        <v>100</v>
      </c>
      <c r="C31" s="101">
        <v>100563</v>
      </c>
      <c r="D31" s="101">
        <v>3516</v>
      </c>
      <c r="E31" s="101">
        <v>2832</v>
      </c>
      <c r="F31" s="102">
        <v>928</v>
      </c>
      <c r="G31" s="101">
        <v>1680</v>
      </c>
      <c r="H31" s="112">
        <f t="shared" si="40"/>
        <v>109519</v>
      </c>
      <c r="I31" s="101">
        <v>8870</v>
      </c>
      <c r="J31" s="102">
        <v>178</v>
      </c>
      <c r="K31" s="102">
        <v>661</v>
      </c>
      <c r="L31" s="102">
        <v>143</v>
      </c>
      <c r="M31" s="102">
        <v>71</v>
      </c>
      <c r="N31" s="112">
        <f t="shared" si="41"/>
        <v>9923</v>
      </c>
      <c r="O31" s="101">
        <v>3224026530</v>
      </c>
      <c r="P31" s="101">
        <v>266691281</v>
      </c>
      <c r="Q31" s="101">
        <v>564350450</v>
      </c>
      <c r="R31" s="101">
        <v>227547250</v>
      </c>
      <c r="S31" s="101">
        <v>117336850</v>
      </c>
      <c r="T31" s="113">
        <f t="shared" si="42"/>
        <v>4399952361</v>
      </c>
      <c r="U31" s="101">
        <v>64473030600</v>
      </c>
      <c r="V31" s="101">
        <v>4321169067</v>
      </c>
      <c r="W31" s="101">
        <v>9868493500</v>
      </c>
      <c r="X31" s="101">
        <v>4550945000</v>
      </c>
      <c r="Y31" s="101">
        <v>2274989000</v>
      </c>
      <c r="Z31" s="113">
        <f t="shared" si="43"/>
        <v>85488627167</v>
      </c>
      <c r="AA31" s="101">
        <v>42062905300</v>
      </c>
      <c r="AB31" s="101">
        <v>1483782070</v>
      </c>
      <c r="AC31" s="101">
        <v>4751196000</v>
      </c>
      <c r="AD31" s="101">
        <v>4347540000</v>
      </c>
      <c r="AE31" s="101">
        <v>1923874500</v>
      </c>
      <c r="AF31" s="113">
        <f t="shared" si="44"/>
        <v>54569297870</v>
      </c>
      <c r="AG31" s="101">
        <v>100603</v>
      </c>
      <c r="AH31" s="101">
        <v>3507</v>
      </c>
      <c r="AI31" s="101">
        <v>2842</v>
      </c>
      <c r="AJ31" s="102">
        <v>921</v>
      </c>
      <c r="AK31" s="101">
        <v>1677</v>
      </c>
      <c r="AL31" s="112">
        <f t="shared" si="45"/>
        <v>109550</v>
      </c>
      <c r="AM31" s="101">
        <v>8836</v>
      </c>
      <c r="AN31" s="102">
        <v>186</v>
      </c>
      <c r="AO31" s="102">
        <v>663</v>
      </c>
      <c r="AP31" s="102">
        <v>145</v>
      </c>
      <c r="AQ31" s="102">
        <v>71</v>
      </c>
      <c r="AR31" s="112">
        <f t="shared" si="46"/>
        <v>9901</v>
      </c>
      <c r="AS31" s="101">
        <v>2896398606</v>
      </c>
      <c r="AT31" s="101">
        <v>255496728</v>
      </c>
      <c r="AU31" s="101">
        <v>519703900</v>
      </c>
      <c r="AV31" s="101">
        <v>188116000</v>
      </c>
      <c r="AW31" s="101">
        <v>111994425</v>
      </c>
      <c r="AX31" s="113">
        <f t="shared" si="47"/>
        <v>3971709659</v>
      </c>
      <c r="AY31" s="101">
        <v>57918480101</v>
      </c>
      <c r="AZ31" s="101">
        <v>3883309102</v>
      </c>
      <c r="BA31" s="101">
        <v>7720095000</v>
      </c>
      <c r="BB31" s="101">
        <v>3762320000</v>
      </c>
      <c r="BC31" s="101">
        <v>2168452500</v>
      </c>
      <c r="BD31" s="113">
        <f t="shared" si="48"/>
        <v>75452656703</v>
      </c>
      <c r="BE31" s="101">
        <v>37193570801</v>
      </c>
      <c r="BF31" s="101">
        <v>1359906402</v>
      </c>
      <c r="BG31" s="101">
        <v>3687977000</v>
      </c>
      <c r="BH31" s="101">
        <v>3558917500</v>
      </c>
      <c r="BI31" s="101">
        <v>1824339000</v>
      </c>
      <c r="BJ31" s="113">
        <f t="shared" si="49"/>
        <v>47624710703</v>
      </c>
      <c r="BK31" s="88">
        <f t="shared" si="35"/>
        <v>0.13091871509333752</v>
      </c>
      <c r="BL31" s="88">
        <f t="shared" si="35"/>
        <v>9.1091319092120981E-2</v>
      </c>
      <c r="BM31" s="88">
        <f t="shared" si="35"/>
        <v>0.28829328382470942</v>
      </c>
      <c r="BN31" s="88">
        <f t="shared" si="35"/>
        <v>0.2215905538692593</v>
      </c>
      <c r="BO31" s="88">
        <f t="shared" si="36"/>
        <v>0.11316855151533622</v>
      </c>
      <c r="BP31" s="88">
        <f t="shared" si="36"/>
        <v>0.1127543426235349</v>
      </c>
      <c r="BQ31" s="88">
        <f t="shared" si="36"/>
        <v>0.27828653662940672</v>
      </c>
      <c r="BR31" s="88">
        <f t="shared" si="36"/>
        <v>0.2096113568223863</v>
      </c>
      <c r="BS31" s="88">
        <f t="shared" si="50"/>
        <v>0.14581898901829016</v>
      </c>
      <c r="BT31" s="88">
        <f t="shared" si="51"/>
        <v>0.1330101669382433</v>
      </c>
      <c r="BU31" s="89">
        <f t="shared" si="52"/>
        <v>-9</v>
      </c>
      <c r="BV31" s="66"/>
      <c r="BW31" s="34"/>
      <c r="BX31" s="34"/>
      <c r="BY31" s="33">
        <f t="shared" si="53"/>
        <v>119442</v>
      </c>
      <c r="BZ31" s="33">
        <f t="shared" si="37"/>
        <v>543014386712</v>
      </c>
      <c r="CA31" s="33" t="str">
        <f t="shared" si="54"/>
        <v>YES</v>
      </c>
      <c r="CB31" s="33" t="str">
        <f t="shared" si="55"/>
        <v>YES</v>
      </c>
      <c r="CC31" s="33" t="str">
        <f t="shared" si="56"/>
        <v>YES</v>
      </c>
      <c r="CD31" s="33" t="str">
        <f t="shared" si="57"/>
        <v>YES</v>
      </c>
      <c r="CE31" s="33">
        <f t="shared" si="58"/>
        <v>-40</v>
      </c>
      <c r="CF31" s="33">
        <f t="shared" si="58"/>
        <v>9</v>
      </c>
      <c r="CG31" s="33">
        <f t="shared" si="58"/>
        <v>-10</v>
      </c>
      <c r="CH31" s="33">
        <f t="shared" si="58"/>
        <v>7</v>
      </c>
      <c r="CI31" s="33">
        <f t="shared" si="58"/>
        <v>3</v>
      </c>
      <c r="CJ31" s="33">
        <f t="shared" si="59"/>
        <v>34</v>
      </c>
      <c r="CK31" s="33">
        <f t="shared" si="59"/>
        <v>-8</v>
      </c>
      <c r="CL31" s="33">
        <f t="shared" si="59"/>
        <v>-2</v>
      </c>
      <c r="CM31" s="33">
        <f t="shared" si="59"/>
        <v>-2</v>
      </c>
      <c r="CN31" s="33">
        <f t="shared" si="59"/>
        <v>0</v>
      </c>
      <c r="CO31" s="33">
        <f t="shared" si="60"/>
        <v>4399952361</v>
      </c>
      <c r="CP31" s="33">
        <f t="shared" si="61"/>
        <v>0</v>
      </c>
      <c r="CQ31" s="33">
        <f t="shared" si="62"/>
        <v>85488627167</v>
      </c>
      <c r="CR31" s="33">
        <f t="shared" si="63"/>
        <v>0</v>
      </c>
      <c r="CS31" s="33">
        <f t="shared" si="64"/>
        <v>54569297870</v>
      </c>
      <c r="CT31" s="33">
        <f t="shared" si="65"/>
        <v>0</v>
      </c>
      <c r="CU31" s="33">
        <f t="shared" si="66"/>
        <v>3971709659</v>
      </c>
      <c r="CV31" s="33">
        <f t="shared" si="67"/>
        <v>0</v>
      </c>
      <c r="CW31" s="33">
        <f t="shared" si="68"/>
        <v>75452656703</v>
      </c>
      <c r="CX31" s="33">
        <f t="shared" si="69"/>
        <v>0</v>
      </c>
      <c r="CY31" s="33">
        <f t="shared" si="70"/>
        <v>47624710703</v>
      </c>
      <c r="CZ31" s="33">
        <f t="shared" si="71"/>
        <v>0</v>
      </c>
      <c r="DA31" s="38" t="e">
        <f>VLOOKUP(B31,#REF!,1,FALSE)</f>
        <v>#REF!</v>
      </c>
      <c r="DB31" s="38" t="s">
        <v>149</v>
      </c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</row>
    <row r="32" spans="1:16056" s="39" customFormat="1" ht="12" customHeight="1" x14ac:dyDescent="0.25">
      <c r="A32" s="35" t="s">
        <v>25</v>
      </c>
      <c r="B32" s="62" t="s">
        <v>101</v>
      </c>
      <c r="C32" s="101">
        <v>49469</v>
      </c>
      <c r="D32" s="101">
        <v>7071</v>
      </c>
      <c r="E32" s="101">
        <v>1337</v>
      </c>
      <c r="F32" s="86"/>
      <c r="G32" s="102">
        <v>399</v>
      </c>
      <c r="H32" s="112">
        <f t="shared" si="40"/>
        <v>58276</v>
      </c>
      <c r="I32" s="102">
        <v>113</v>
      </c>
      <c r="J32" s="102">
        <v>65</v>
      </c>
      <c r="K32" s="102">
        <v>15</v>
      </c>
      <c r="L32" s="86"/>
      <c r="M32" s="86">
        <v>13</v>
      </c>
      <c r="N32" s="112">
        <f t="shared" si="41"/>
        <v>206</v>
      </c>
      <c r="O32" s="101">
        <v>2615613100</v>
      </c>
      <c r="P32" s="101">
        <v>695287926</v>
      </c>
      <c r="Q32" s="101">
        <v>195933800</v>
      </c>
      <c r="R32" s="87"/>
      <c r="S32" s="101">
        <v>135591750</v>
      </c>
      <c r="T32" s="113">
        <f t="shared" si="42"/>
        <v>3642426576</v>
      </c>
      <c r="U32" s="101">
        <v>52298845000</v>
      </c>
      <c r="V32" s="101">
        <v>13025633501</v>
      </c>
      <c r="W32" s="101">
        <v>3855080000</v>
      </c>
      <c r="X32" s="87"/>
      <c r="Y32" s="101">
        <v>2312921000</v>
      </c>
      <c r="Z32" s="113">
        <f t="shared" si="43"/>
        <v>71492479501</v>
      </c>
      <c r="AA32" s="101">
        <v>28561486800</v>
      </c>
      <c r="AB32" s="101">
        <v>8700809501</v>
      </c>
      <c r="AC32" s="101">
        <v>3527380500</v>
      </c>
      <c r="AD32" s="87"/>
      <c r="AE32" s="101">
        <v>1561288000</v>
      </c>
      <c r="AF32" s="113">
        <f t="shared" si="44"/>
        <v>42350964801</v>
      </c>
      <c r="AG32" s="101">
        <v>49480</v>
      </c>
      <c r="AH32" s="101">
        <v>7076</v>
      </c>
      <c r="AI32" s="101">
        <v>1339</v>
      </c>
      <c r="AJ32" s="86"/>
      <c r="AK32" s="102">
        <v>399</v>
      </c>
      <c r="AL32" s="112">
        <f t="shared" si="45"/>
        <v>58294</v>
      </c>
      <c r="AM32" s="102">
        <v>103</v>
      </c>
      <c r="AN32" s="102">
        <v>64</v>
      </c>
      <c r="AO32" s="102">
        <v>15</v>
      </c>
      <c r="AP32" s="86"/>
      <c r="AQ32" s="86">
        <v>13</v>
      </c>
      <c r="AR32" s="112">
        <f t="shared" si="46"/>
        <v>195</v>
      </c>
      <c r="AS32" s="101">
        <v>2277503075</v>
      </c>
      <c r="AT32" s="101">
        <v>612621575</v>
      </c>
      <c r="AU32" s="101">
        <v>173866375</v>
      </c>
      <c r="AV32" s="87"/>
      <c r="AW32" s="101">
        <v>127324350</v>
      </c>
      <c r="AX32" s="113">
        <f t="shared" si="47"/>
        <v>3191315375</v>
      </c>
      <c r="AY32" s="101">
        <v>45533291500</v>
      </c>
      <c r="AZ32" s="101">
        <v>11234214000</v>
      </c>
      <c r="BA32" s="101">
        <v>3397426500</v>
      </c>
      <c r="BB32" s="87"/>
      <c r="BC32" s="101">
        <v>2091653500</v>
      </c>
      <c r="BD32" s="113">
        <f t="shared" si="48"/>
        <v>62256585500</v>
      </c>
      <c r="BE32" s="101">
        <v>25980078500</v>
      </c>
      <c r="BF32" s="101">
        <v>7348247500</v>
      </c>
      <c r="BG32" s="101">
        <v>3097468500</v>
      </c>
      <c r="BH32" s="87"/>
      <c r="BI32" s="101">
        <v>1431913500</v>
      </c>
      <c r="BJ32" s="113">
        <f t="shared" si="49"/>
        <v>37857708000</v>
      </c>
      <c r="BK32" s="88">
        <f t="shared" si="35"/>
        <v>9.9361066210789106E-2</v>
      </c>
      <c r="BL32" s="88">
        <f t="shared" si="35"/>
        <v>0.18406592878097805</v>
      </c>
      <c r="BM32" s="88">
        <f t="shared" si="35"/>
        <v>0.13879463180981499</v>
      </c>
      <c r="BN32" s="88" t="str">
        <f t="shared" si="35"/>
        <v>N/A</v>
      </c>
      <c r="BO32" s="88">
        <f t="shared" si="36"/>
        <v>0.14858476681836197</v>
      </c>
      <c r="BP32" s="88">
        <f t="shared" si="36"/>
        <v>0.15946104471572298</v>
      </c>
      <c r="BQ32" s="88">
        <f t="shared" si="36"/>
        <v>0.1347059310922547</v>
      </c>
      <c r="BR32" s="88" t="str">
        <f t="shared" si="36"/>
        <v>N/A</v>
      </c>
      <c r="BS32" s="88">
        <f t="shared" si="50"/>
        <v>0.11868803047981658</v>
      </c>
      <c r="BT32" s="88">
        <f t="shared" si="51"/>
        <v>0.14835208077706086</v>
      </c>
      <c r="BU32" s="89">
        <f t="shared" si="52"/>
        <v>-7</v>
      </c>
      <c r="BV32" s="66"/>
      <c r="BW32" s="38"/>
      <c r="BX32" s="34"/>
      <c r="BY32" s="33">
        <f t="shared" si="53"/>
        <v>58482</v>
      </c>
      <c r="BZ32" s="33">
        <f t="shared" si="37"/>
        <v>441583193448</v>
      </c>
      <c r="CA32" s="33" t="str">
        <f t="shared" si="54"/>
        <v>YES</v>
      </c>
      <c r="CB32" s="33" t="str">
        <f t="shared" si="55"/>
        <v>YES</v>
      </c>
      <c r="CC32" s="33" t="str">
        <f t="shared" si="56"/>
        <v>YES</v>
      </c>
      <c r="CD32" s="33" t="str">
        <f t="shared" si="57"/>
        <v>YES</v>
      </c>
      <c r="CE32" s="33">
        <f t="shared" si="58"/>
        <v>-11</v>
      </c>
      <c r="CF32" s="33">
        <f t="shared" si="58"/>
        <v>-5</v>
      </c>
      <c r="CG32" s="33">
        <f t="shared" si="58"/>
        <v>-2</v>
      </c>
      <c r="CH32" s="33">
        <f t="shared" si="58"/>
        <v>0</v>
      </c>
      <c r="CI32" s="33">
        <f t="shared" si="58"/>
        <v>0</v>
      </c>
      <c r="CJ32" s="33">
        <f t="shared" si="59"/>
        <v>10</v>
      </c>
      <c r="CK32" s="33">
        <f t="shared" si="59"/>
        <v>1</v>
      </c>
      <c r="CL32" s="33">
        <f t="shared" si="59"/>
        <v>0</v>
      </c>
      <c r="CM32" s="33">
        <f t="shared" si="59"/>
        <v>0</v>
      </c>
      <c r="CN32" s="33">
        <f t="shared" si="59"/>
        <v>0</v>
      </c>
      <c r="CO32" s="33">
        <f t="shared" si="60"/>
        <v>3642426576</v>
      </c>
      <c r="CP32" s="33">
        <f t="shared" si="61"/>
        <v>0</v>
      </c>
      <c r="CQ32" s="33">
        <f t="shared" si="62"/>
        <v>71492479501</v>
      </c>
      <c r="CR32" s="33">
        <f t="shared" si="63"/>
        <v>0</v>
      </c>
      <c r="CS32" s="33">
        <f t="shared" si="64"/>
        <v>42350964801</v>
      </c>
      <c r="CT32" s="33">
        <f t="shared" si="65"/>
        <v>0</v>
      </c>
      <c r="CU32" s="33">
        <f t="shared" si="66"/>
        <v>3191315375</v>
      </c>
      <c r="CV32" s="33">
        <f t="shared" si="67"/>
        <v>0</v>
      </c>
      <c r="CW32" s="33">
        <f t="shared" si="68"/>
        <v>62256585500</v>
      </c>
      <c r="CX32" s="33">
        <f t="shared" si="69"/>
        <v>0</v>
      </c>
      <c r="CY32" s="33">
        <f t="shared" si="70"/>
        <v>37857708000</v>
      </c>
      <c r="CZ32" s="33">
        <f t="shared" si="71"/>
        <v>0</v>
      </c>
      <c r="DA32" s="38" t="e">
        <f>VLOOKUP(B32,#REF!,1,FALSE)</f>
        <v>#REF!</v>
      </c>
      <c r="DB32" s="38" t="s">
        <v>149</v>
      </c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</row>
    <row r="33" spans="1:16056" s="40" customFormat="1" ht="12" customHeight="1" x14ac:dyDescent="0.25">
      <c r="A33" s="35" t="s">
        <v>25</v>
      </c>
      <c r="B33" s="61" t="s">
        <v>102</v>
      </c>
      <c r="C33" s="101">
        <v>53272</v>
      </c>
      <c r="D33" s="101">
        <v>2323</v>
      </c>
      <c r="E33" s="102">
        <v>979</v>
      </c>
      <c r="F33" s="101">
        <v>7322</v>
      </c>
      <c r="G33" s="102">
        <v>884</v>
      </c>
      <c r="H33" s="112">
        <f t="shared" si="40"/>
        <v>64780</v>
      </c>
      <c r="I33" s="101">
        <v>2457</v>
      </c>
      <c r="J33" s="102">
        <v>103</v>
      </c>
      <c r="K33" s="102">
        <v>93</v>
      </c>
      <c r="L33" s="102">
        <v>428</v>
      </c>
      <c r="M33" s="102">
        <v>95</v>
      </c>
      <c r="N33" s="112">
        <f t="shared" si="41"/>
        <v>3176</v>
      </c>
      <c r="O33" s="101">
        <v>2130633400</v>
      </c>
      <c r="P33" s="101">
        <v>130634230</v>
      </c>
      <c r="Q33" s="101">
        <v>72008800</v>
      </c>
      <c r="R33" s="101">
        <v>510995250</v>
      </c>
      <c r="S33" s="101">
        <v>43959400</v>
      </c>
      <c r="T33" s="113">
        <f t="shared" si="42"/>
        <v>2888231080</v>
      </c>
      <c r="U33" s="101">
        <v>42604598000</v>
      </c>
      <c r="V33" s="101">
        <v>2019340505</v>
      </c>
      <c r="W33" s="101">
        <v>1208642500</v>
      </c>
      <c r="X33" s="101">
        <v>10219905000</v>
      </c>
      <c r="Y33" s="101">
        <v>845573000</v>
      </c>
      <c r="Z33" s="113">
        <f t="shared" si="43"/>
        <v>56898059005</v>
      </c>
      <c r="AA33" s="101">
        <v>28100736500</v>
      </c>
      <c r="AB33" s="101">
        <v>877207505</v>
      </c>
      <c r="AC33" s="101">
        <v>925682500</v>
      </c>
      <c r="AD33" s="101">
        <v>7295860000</v>
      </c>
      <c r="AE33" s="101">
        <v>573365500</v>
      </c>
      <c r="AF33" s="113">
        <f t="shared" si="44"/>
        <v>37772852005</v>
      </c>
      <c r="AG33" s="101">
        <v>53416</v>
      </c>
      <c r="AH33" s="101">
        <v>2324</v>
      </c>
      <c r="AI33" s="102">
        <v>977</v>
      </c>
      <c r="AJ33" s="101">
        <v>7332</v>
      </c>
      <c r="AK33" s="102">
        <v>882</v>
      </c>
      <c r="AL33" s="112">
        <f t="shared" si="45"/>
        <v>64931</v>
      </c>
      <c r="AM33" s="101">
        <v>2315</v>
      </c>
      <c r="AN33" s="102">
        <v>102</v>
      </c>
      <c r="AO33" s="102">
        <v>95</v>
      </c>
      <c r="AP33" s="102">
        <v>419</v>
      </c>
      <c r="AQ33" s="102">
        <v>94</v>
      </c>
      <c r="AR33" s="112">
        <f t="shared" si="46"/>
        <v>3025</v>
      </c>
      <c r="AS33" s="101">
        <v>1747408650</v>
      </c>
      <c r="AT33" s="101">
        <v>125300825</v>
      </c>
      <c r="AU33" s="101">
        <v>64417575</v>
      </c>
      <c r="AV33" s="101">
        <v>423274725</v>
      </c>
      <c r="AW33" s="101">
        <v>38190700</v>
      </c>
      <c r="AX33" s="113">
        <f t="shared" si="47"/>
        <v>2398592475</v>
      </c>
      <c r="AY33" s="101">
        <v>34940332000</v>
      </c>
      <c r="AZ33" s="101">
        <v>1863022500</v>
      </c>
      <c r="BA33" s="101">
        <v>978655000</v>
      </c>
      <c r="BB33" s="101">
        <v>8465494500</v>
      </c>
      <c r="BC33" s="101">
        <v>728176000</v>
      </c>
      <c r="BD33" s="113">
        <f t="shared" si="48"/>
        <v>46975680000</v>
      </c>
      <c r="BE33" s="101">
        <v>22031347500</v>
      </c>
      <c r="BF33" s="101">
        <v>734730000</v>
      </c>
      <c r="BG33" s="101">
        <v>585655000</v>
      </c>
      <c r="BH33" s="101">
        <v>5897237000</v>
      </c>
      <c r="BI33" s="101">
        <v>477354000</v>
      </c>
      <c r="BJ33" s="113">
        <f t="shared" si="49"/>
        <v>29726323500</v>
      </c>
      <c r="BK33" s="88">
        <f t="shared" si="35"/>
        <v>0.27548877797874138</v>
      </c>
      <c r="BL33" s="88">
        <f t="shared" si="35"/>
        <v>0.19391818082833145</v>
      </c>
      <c r="BM33" s="88">
        <f t="shared" si="35"/>
        <v>0.58059352349079241</v>
      </c>
      <c r="BN33" s="88">
        <f t="shared" si="35"/>
        <v>0.23716581171826734</v>
      </c>
      <c r="BO33" s="88">
        <f t="shared" si="36"/>
        <v>0.21935298153434823</v>
      </c>
      <c r="BP33" s="88">
        <f t="shared" si="36"/>
        <v>8.390559158571631E-2</v>
      </c>
      <c r="BQ33" s="88">
        <f t="shared" si="36"/>
        <v>0.23500365297270243</v>
      </c>
      <c r="BR33" s="88">
        <f t="shared" si="36"/>
        <v>0.20724253025030026</v>
      </c>
      <c r="BS33" s="88">
        <f t="shared" si="50"/>
        <v>0.27068697227223537</v>
      </c>
      <c r="BT33" s="88">
        <f t="shared" si="51"/>
        <v>0.21122374396709098</v>
      </c>
      <c r="BU33" s="89">
        <f t="shared" si="52"/>
        <v>0</v>
      </c>
      <c r="BV33" s="66"/>
      <c r="BW33" s="34"/>
      <c r="BX33" s="34"/>
      <c r="BY33" s="33">
        <f t="shared" si="53"/>
        <v>67956</v>
      </c>
      <c r="BZ33" s="33">
        <f t="shared" si="37"/>
        <v>353319747954</v>
      </c>
      <c r="CA33" s="33" t="str">
        <f t="shared" si="54"/>
        <v>YES</v>
      </c>
      <c r="CB33" s="33" t="str">
        <f t="shared" si="55"/>
        <v>YES</v>
      </c>
      <c r="CC33" s="33" t="str">
        <f t="shared" si="56"/>
        <v>YES</v>
      </c>
      <c r="CD33" s="33" t="str">
        <f t="shared" si="57"/>
        <v>YES</v>
      </c>
      <c r="CE33" s="33">
        <f t="shared" si="58"/>
        <v>-144</v>
      </c>
      <c r="CF33" s="33">
        <f t="shared" si="58"/>
        <v>-1</v>
      </c>
      <c r="CG33" s="33">
        <f t="shared" si="58"/>
        <v>2</v>
      </c>
      <c r="CH33" s="33">
        <f t="shared" si="58"/>
        <v>-10</v>
      </c>
      <c r="CI33" s="33">
        <f t="shared" si="58"/>
        <v>2</v>
      </c>
      <c r="CJ33" s="33">
        <f t="shared" si="59"/>
        <v>142</v>
      </c>
      <c r="CK33" s="33">
        <f t="shared" si="59"/>
        <v>1</v>
      </c>
      <c r="CL33" s="33">
        <f t="shared" si="59"/>
        <v>-2</v>
      </c>
      <c r="CM33" s="33">
        <f t="shared" si="59"/>
        <v>9</v>
      </c>
      <c r="CN33" s="33">
        <f t="shared" si="59"/>
        <v>1</v>
      </c>
      <c r="CO33" s="33">
        <f t="shared" si="60"/>
        <v>2888231080</v>
      </c>
      <c r="CP33" s="33">
        <f t="shared" si="61"/>
        <v>0</v>
      </c>
      <c r="CQ33" s="33">
        <f t="shared" si="62"/>
        <v>56898059005</v>
      </c>
      <c r="CR33" s="33">
        <f t="shared" si="63"/>
        <v>0</v>
      </c>
      <c r="CS33" s="33">
        <f t="shared" si="64"/>
        <v>37772852005</v>
      </c>
      <c r="CT33" s="33">
        <f t="shared" si="65"/>
        <v>0</v>
      </c>
      <c r="CU33" s="33">
        <f t="shared" si="66"/>
        <v>2398592475</v>
      </c>
      <c r="CV33" s="33">
        <f t="shared" si="67"/>
        <v>0</v>
      </c>
      <c r="CW33" s="33">
        <f t="shared" si="68"/>
        <v>46975680000</v>
      </c>
      <c r="CX33" s="33">
        <f t="shared" si="69"/>
        <v>0</v>
      </c>
      <c r="CY33" s="33">
        <f t="shared" si="70"/>
        <v>29726323500</v>
      </c>
      <c r="CZ33" s="33">
        <f t="shared" si="71"/>
        <v>0</v>
      </c>
      <c r="DA33" s="38" t="e">
        <f>VLOOKUP(B33,#REF!,1,FALSE)</f>
        <v>#REF!</v>
      </c>
      <c r="DB33" s="38" t="s">
        <v>149</v>
      </c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</row>
    <row r="34" spans="1:16056" s="40" customFormat="1" ht="12" customHeight="1" x14ac:dyDescent="0.25">
      <c r="A34" s="41"/>
      <c r="B34" s="64"/>
      <c r="C34" s="105">
        <f t="shared" ref="C34:AH34" si="72">SUM(C3:C33)</f>
        <v>1979894</v>
      </c>
      <c r="D34" s="105">
        <f t="shared" si="72"/>
        <v>121164</v>
      </c>
      <c r="E34" s="105">
        <f t="shared" si="72"/>
        <v>64089</v>
      </c>
      <c r="F34" s="105">
        <f t="shared" si="72"/>
        <v>22272</v>
      </c>
      <c r="G34" s="105">
        <f t="shared" si="72"/>
        <v>24366</v>
      </c>
      <c r="H34" s="110">
        <f t="shared" si="72"/>
        <v>2211785</v>
      </c>
      <c r="I34" s="105">
        <f t="shared" si="72"/>
        <v>81858</v>
      </c>
      <c r="J34" s="105">
        <f t="shared" si="72"/>
        <v>2959</v>
      </c>
      <c r="K34" s="105">
        <f t="shared" si="72"/>
        <v>6101</v>
      </c>
      <c r="L34" s="105">
        <f t="shared" si="72"/>
        <v>1512</v>
      </c>
      <c r="M34" s="105">
        <f t="shared" si="72"/>
        <v>3423</v>
      </c>
      <c r="N34" s="110">
        <f t="shared" si="72"/>
        <v>95853</v>
      </c>
      <c r="O34" s="105">
        <f t="shared" si="72"/>
        <v>94830050760</v>
      </c>
      <c r="P34" s="105">
        <f t="shared" si="72"/>
        <v>12317344348</v>
      </c>
      <c r="Q34" s="105">
        <f t="shared" si="72"/>
        <v>6303764636</v>
      </c>
      <c r="R34" s="105">
        <f t="shared" si="72"/>
        <v>2328610963</v>
      </c>
      <c r="S34" s="105">
        <f t="shared" si="72"/>
        <v>3951648356</v>
      </c>
      <c r="T34" s="105">
        <f t="shared" si="72"/>
        <v>119731419063</v>
      </c>
      <c r="U34" s="105">
        <f t="shared" si="72"/>
        <v>1895859756352</v>
      </c>
      <c r="V34" s="105">
        <f t="shared" si="72"/>
        <v>218172907028</v>
      </c>
      <c r="W34" s="105">
        <f t="shared" si="72"/>
        <v>105321542803</v>
      </c>
      <c r="X34" s="105">
        <f t="shared" si="72"/>
        <v>46555740229</v>
      </c>
      <c r="Y34" s="105">
        <f t="shared" si="72"/>
        <v>74452247139</v>
      </c>
      <c r="Z34" s="105">
        <f t="shared" si="72"/>
        <v>2340362193551</v>
      </c>
      <c r="AA34" s="105">
        <f t="shared" si="72"/>
        <v>1296921339582</v>
      </c>
      <c r="AB34" s="105">
        <f t="shared" si="72"/>
        <v>101305863763</v>
      </c>
      <c r="AC34" s="105">
        <f t="shared" si="72"/>
        <v>62651406092</v>
      </c>
      <c r="AD34" s="105">
        <f t="shared" si="72"/>
        <v>36150577229</v>
      </c>
      <c r="AE34" s="105">
        <f t="shared" si="72"/>
        <v>61533773370</v>
      </c>
      <c r="AF34" s="105">
        <f t="shared" si="72"/>
        <v>1558562960036</v>
      </c>
      <c r="AG34" s="105">
        <f t="shared" si="72"/>
        <v>1983609</v>
      </c>
      <c r="AH34" s="105">
        <f t="shared" si="72"/>
        <v>121130</v>
      </c>
      <c r="AI34" s="105">
        <f t="shared" ref="AI34:BJ34" si="73">SUM(AI3:AI33)</f>
        <v>64185</v>
      </c>
      <c r="AJ34" s="105">
        <f t="shared" si="73"/>
        <v>22307</v>
      </c>
      <c r="AK34" s="105">
        <f t="shared" si="73"/>
        <v>24129</v>
      </c>
      <c r="AL34" s="105">
        <f t="shared" si="73"/>
        <v>2215360</v>
      </c>
      <c r="AM34" s="105">
        <f t="shared" si="73"/>
        <v>78740</v>
      </c>
      <c r="AN34" s="105">
        <f t="shared" si="73"/>
        <v>2983</v>
      </c>
      <c r="AO34" s="105">
        <f t="shared" si="73"/>
        <v>6004</v>
      </c>
      <c r="AP34" s="105">
        <f t="shared" si="73"/>
        <v>1499</v>
      </c>
      <c r="AQ34" s="105">
        <f t="shared" si="73"/>
        <v>3452</v>
      </c>
      <c r="AR34" s="105">
        <f t="shared" si="73"/>
        <v>92678</v>
      </c>
      <c r="AS34" s="105">
        <f t="shared" si="73"/>
        <v>82164364558</v>
      </c>
      <c r="AT34" s="105">
        <f t="shared" si="73"/>
        <v>11826471818</v>
      </c>
      <c r="AU34" s="105">
        <f t="shared" si="73"/>
        <v>5927402679</v>
      </c>
      <c r="AV34" s="105">
        <f t="shared" si="73"/>
        <v>1931025975</v>
      </c>
      <c r="AW34" s="105">
        <f t="shared" si="73"/>
        <v>3607563788</v>
      </c>
      <c r="AX34" s="105">
        <f t="shared" si="73"/>
        <v>105456828818</v>
      </c>
      <c r="AY34" s="105">
        <f t="shared" si="73"/>
        <v>1642346116603</v>
      </c>
      <c r="AZ34" s="105">
        <f t="shared" si="73"/>
        <v>203516060532</v>
      </c>
      <c r="BA34" s="105">
        <f t="shared" si="73"/>
        <v>90569564061</v>
      </c>
      <c r="BB34" s="105">
        <f t="shared" si="73"/>
        <v>38603461500</v>
      </c>
      <c r="BC34" s="105">
        <f t="shared" si="73"/>
        <v>67079870150</v>
      </c>
      <c r="BD34" s="105">
        <f t="shared" si="73"/>
        <v>2042115072846</v>
      </c>
      <c r="BE34" s="105">
        <f t="shared" si="73"/>
        <v>1085705901853</v>
      </c>
      <c r="BF34" s="105">
        <f t="shared" si="73"/>
        <v>91415145332</v>
      </c>
      <c r="BG34" s="105">
        <f t="shared" si="73"/>
        <v>51465868966</v>
      </c>
      <c r="BH34" s="105">
        <f t="shared" si="73"/>
        <v>29634202000</v>
      </c>
      <c r="BI34" s="105">
        <f t="shared" si="73"/>
        <v>54559282950</v>
      </c>
      <c r="BJ34" s="105">
        <f t="shared" si="73"/>
        <v>1312780401101</v>
      </c>
      <c r="BK34" s="88">
        <f t="shared" si="35"/>
        <v>0.19454203699962735</v>
      </c>
      <c r="BL34" s="88">
        <f t="shared" si="35"/>
        <v>0.1081956211421975</v>
      </c>
      <c r="BM34" s="88">
        <f t="shared" si="35"/>
        <v>0.21733893453522612</v>
      </c>
      <c r="BN34" s="88">
        <f t="shared" ref="BN34" si="74">IF(ISERR(AD34/BH34-1),"N/A",AD34/BH34-1)</f>
        <v>0.21989373052798933</v>
      </c>
      <c r="BO34" s="88">
        <f t="shared" si="36"/>
        <v>0.15436066562714768</v>
      </c>
      <c r="BP34" s="88">
        <f t="shared" si="36"/>
        <v>7.2018131923772266E-2</v>
      </c>
      <c r="BQ34" s="88">
        <f t="shared" si="36"/>
        <v>0.1628800899611742</v>
      </c>
      <c r="BR34" s="88">
        <f t="shared" ref="BR34" si="75">IF(ISERR(X34/BB34-1),"N/A",X34/BB34-1)</f>
        <v>0.20599911044246633</v>
      </c>
      <c r="BS34" s="88">
        <f t="shared" si="50"/>
        <v>0.18722290394407737</v>
      </c>
      <c r="BT34" s="88">
        <f t="shared" si="51"/>
        <v>0.1460481461944978</v>
      </c>
      <c r="BU34" s="89">
        <f t="shared" si="52"/>
        <v>-400</v>
      </c>
      <c r="BV34" s="65"/>
      <c r="BW34" s="37"/>
      <c r="BX34" s="37"/>
      <c r="BY34" s="36">
        <f t="shared" si="53"/>
        <v>2307638</v>
      </c>
      <c r="BZ34" s="36">
        <f t="shared" si="37"/>
        <v>14958026982182</v>
      </c>
      <c r="CA34" s="42" t="str">
        <f t="shared" si="54"/>
        <v>YES</v>
      </c>
      <c r="CB34" s="42" t="str">
        <f t="shared" si="55"/>
        <v>YES</v>
      </c>
      <c r="CC34" s="42" t="str">
        <f t="shared" si="56"/>
        <v>YES</v>
      </c>
      <c r="CD34" s="42" t="str">
        <f t="shared" si="57"/>
        <v>YES</v>
      </c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4"/>
      <c r="CQ34" s="44"/>
      <c r="CR34" s="44"/>
      <c r="CS34" s="44"/>
      <c r="CT34" s="44"/>
      <c r="CU34" s="44">
        <f>SUM(CU3:CU33)</f>
        <v>105456828818</v>
      </c>
      <c r="CV34" s="44"/>
      <c r="CW34" s="44">
        <f>SUM(CW3:CW33)</f>
        <v>2042115072846</v>
      </c>
      <c r="CX34" s="44"/>
      <c r="CY34" s="44">
        <f>SUM(CY3:CY33)</f>
        <v>1312780401101</v>
      </c>
      <c r="CZ34" s="44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</row>
    <row r="36" spans="1:16056" ht="13" thickBot="1" x14ac:dyDescent="0.3">
      <c r="A36" s="5"/>
      <c r="B36" s="21"/>
      <c r="C36" s="22"/>
      <c r="D36" s="22"/>
      <c r="E36" s="22"/>
      <c r="F36" s="32"/>
      <c r="G36" s="32"/>
      <c r="H36" s="32"/>
      <c r="I36" s="23"/>
      <c r="J36" s="23"/>
      <c r="K36" s="23"/>
      <c r="L36" s="23"/>
      <c r="M36" s="23"/>
      <c r="N36" s="23"/>
      <c r="O36" s="24"/>
      <c r="P36" s="24"/>
      <c r="Q36" s="24"/>
      <c r="R36" s="24"/>
      <c r="S36" s="24"/>
      <c r="T36" s="2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50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19"/>
      <c r="BV36" s="17"/>
      <c r="BW36" s="17"/>
      <c r="BY36" s="16"/>
      <c r="BZ36" s="5"/>
      <c r="CA36" s="18"/>
      <c r="CB36" s="18"/>
      <c r="CC36" s="18"/>
      <c r="CD36" s="18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</row>
    <row r="37" spans="1:16056" ht="46.5" thickBot="1" x14ac:dyDescent="0.3">
      <c r="A37" s="31" t="s">
        <v>2</v>
      </c>
      <c r="B37" s="30" t="s">
        <v>3</v>
      </c>
      <c r="C37" s="67" t="s">
        <v>4</v>
      </c>
      <c r="D37" s="68" t="s">
        <v>5</v>
      </c>
      <c r="E37" s="68" t="s">
        <v>6</v>
      </c>
      <c r="F37" s="68" t="s">
        <v>7</v>
      </c>
      <c r="G37" s="68" t="s">
        <v>8</v>
      </c>
      <c r="H37" s="69" t="s">
        <v>9</v>
      </c>
      <c r="I37" s="70" t="s">
        <v>4</v>
      </c>
      <c r="J37" s="71" t="s">
        <v>5</v>
      </c>
      <c r="K37" s="71" t="s">
        <v>6</v>
      </c>
      <c r="L37" s="71" t="s">
        <v>7</v>
      </c>
      <c r="M37" s="71" t="s">
        <v>8</v>
      </c>
      <c r="N37" s="72" t="s">
        <v>9</v>
      </c>
      <c r="O37" s="73" t="s">
        <v>4</v>
      </c>
      <c r="P37" s="74" t="s">
        <v>5</v>
      </c>
      <c r="Q37" s="74" t="s">
        <v>6</v>
      </c>
      <c r="R37" s="74" t="s">
        <v>7</v>
      </c>
      <c r="S37" s="74" t="s">
        <v>8</v>
      </c>
      <c r="T37" s="75" t="s">
        <v>9</v>
      </c>
      <c r="U37" s="76" t="s">
        <v>4</v>
      </c>
      <c r="V37" s="77" t="s">
        <v>5</v>
      </c>
      <c r="W37" s="77" t="s">
        <v>6</v>
      </c>
      <c r="X37" s="77" t="s">
        <v>7</v>
      </c>
      <c r="Y37" s="77" t="s">
        <v>8</v>
      </c>
      <c r="Z37" s="78" t="s">
        <v>9</v>
      </c>
      <c r="AA37" s="73" t="s">
        <v>4</v>
      </c>
      <c r="AB37" s="74" t="s">
        <v>5</v>
      </c>
      <c r="AC37" s="74" t="s">
        <v>6</v>
      </c>
      <c r="AD37" s="74" t="s">
        <v>7</v>
      </c>
      <c r="AE37" s="74" t="s">
        <v>8</v>
      </c>
      <c r="AF37" s="75" t="s">
        <v>9</v>
      </c>
      <c r="AG37" s="79" t="s">
        <v>4</v>
      </c>
      <c r="AH37" s="79" t="s">
        <v>5</v>
      </c>
      <c r="AI37" s="79" t="s">
        <v>6</v>
      </c>
      <c r="AJ37" s="79" t="s">
        <v>7</v>
      </c>
      <c r="AK37" s="79" t="s">
        <v>8</v>
      </c>
      <c r="AL37" s="80" t="s">
        <v>9</v>
      </c>
      <c r="AM37" s="81" t="s">
        <v>4</v>
      </c>
      <c r="AN37" s="81" t="s">
        <v>5</v>
      </c>
      <c r="AO37" s="81" t="s">
        <v>6</v>
      </c>
      <c r="AP37" s="81" t="s">
        <v>7</v>
      </c>
      <c r="AQ37" s="81" t="s">
        <v>8</v>
      </c>
      <c r="AR37" s="82" t="s">
        <v>9</v>
      </c>
      <c r="AS37" s="83" t="s">
        <v>4</v>
      </c>
      <c r="AT37" s="83" t="s">
        <v>5</v>
      </c>
      <c r="AU37" s="83" t="s">
        <v>6</v>
      </c>
      <c r="AV37" s="83" t="s">
        <v>7</v>
      </c>
      <c r="AW37" s="83" t="s">
        <v>8</v>
      </c>
      <c r="AX37" s="84" t="s">
        <v>9</v>
      </c>
      <c r="AY37" s="77" t="s">
        <v>4</v>
      </c>
      <c r="AZ37" s="77" t="s">
        <v>5</v>
      </c>
      <c r="BA37" s="77" t="s">
        <v>6</v>
      </c>
      <c r="BB37" s="77" t="s">
        <v>7</v>
      </c>
      <c r="BC37" s="77" t="s">
        <v>8</v>
      </c>
      <c r="BD37" s="78" t="s">
        <v>9</v>
      </c>
      <c r="BE37" s="83" t="s">
        <v>4</v>
      </c>
      <c r="BF37" s="83" t="s">
        <v>5</v>
      </c>
      <c r="BG37" s="83" t="s">
        <v>6</v>
      </c>
      <c r="BH37" s="83" t="s">
        <v>7</v>
      </c>
      <c r="BI37" s="83" t="s">
        <v>8</v>
      </c>
      <c r="BJ37" s="85" t="s">
        <v>9</v>
      </c>
      <c r="BK37" s="46" t="s">
        <v>10</v>
      </c>
      <c r="BL37" s="47" t="s">
        <v>11</v>
      </c>
      <c r="BM37" s="47" t="s">
        <v>12</v>
      </c>
      <c r="BN37" s="47" t="s">
        <v>13</v>
      </c>
      <c r="BO37" s="47" t="s">
        <v>14</v>
      </c>
      <c r="BP37" s="47" t="s">
        <v>116</v>
      </c>
      <c r="BQ37" s="47" t="s">
        <v>15</v>
      </c>
      <c r="BR37" s="47" t="s">
        <v>16</v>
      </c>
      <c r="BS37" s="48" t="s">
        <v>17</v>
      </c>
      <c r="BT37" s="48" t="s">
        <v>18</v>
      </c>
      <c r="BU37" s="19"/>
      <c r="BV37" s="17"/>
      <c r="BW37" s="17"/>
      <c r="BY37" s="16"/>
      <c r="BZ37" s="5"/>
      <c r="CA37" s="18"/>
      <c r="CB37" s="18"/>
      <c r="CC37" s="18"/>
      <c r="CD37" s="18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</row>
    <row r="38" spans="1:16056" x14ac:dyDescent="0.25">
      <c r="A38" s="35" t="s">
        <v>22</v>
      </c>
      <c r="B38" s="60" t="s">
        <v>23</v>
      </c>
      <c r="C38" s="86">
        <v>5219</v>
      </c>
      <c r="D38" s="86">
        <v>617</v>
      </c>
      <c r="E38" s="86">
        <v>94</v>
      </c>
      <c r="F38" s="86">
        <v>2294</v>
      </c>
      <c r="G38" s="86">
        <v>178</v>
      </c>
      <c r="H38" s="112">
        <v>8402</v>
      </c>
      <c r="I38" s="86">
        <v>514</v>
      </c>
      <c r="J38" s="86">
        <v>27</v>
      </c>
      <c r="K38" s="86">
        <v>23</v>
      </c>
      <c r="L38" s="86">
        <v>200</v>
      </c>
      <c r="M38" s="86">
        <v>8</v>
      </c>
      <c r="N38" s="112">
        <v>772</v>
      </c>
      <c r="O38" s="87">
        <v>164109000</v>
      </c>
      <c r="P38" s="87">
        <v>29280155</v>
      </c>
      <c r="Q38" s="87">
        <v>2698260</v>
      </c>
      <c r="R38" s="87">
        <v>106425545</v>
      </c>
      <c r="S38" s="87">
        <v>35842765</v>
      </c>
      <c r="T38" s="113">
        <v>338355725</v>
      </c>
      <c r="U38" s="87">
        <v>3282180000</v>
      </c>
      <c r="V38" s="87">
        <v>435342900</v>
      </c>
      <c r="W38" s="87">
        <v>46618000</v>
      </c>
      <c r="X38" s="87">
        <v>2128510900</v>
      </c>
      <c r="Y38" s="87">
        <v>616775500</v>
      </c>
      <c r="Z38" s="113">
        <v>6509427300</v>
      </c>
      <c r="AA38" s="87">
        <v>1806996000</v>
      </c>
      <c r="AB38" s="87">
        <v>148888500</v>
      </c>
      <c r="AC38" s="87">
        <v>20457000</v>
      </c>
      <c r="AD38" s="87">
        <v>1466103900</v>
      </c>
      <c r="AE38" s="87">
        <v>45660300</v>
      </c>
      <c r="AF38" s="113">
        <v>3488105700</v>
      </c>
      <c r="AG38" s="86">
        <v>5208</v>
      </c>
      <c r="AH38" s="86">
        <v>620</v>
      </c>
      <c r="AI38" s="86">
        <v>93</v>
      </c>
      <c r="AJ38" s="86">
        <v>2295</v>
      </c>
      <c r="AK38" s="86">
        <v>1438</v>
      </c>
      <c r="AL38" s="112">
        <v>9654</v>
      </c>
      <c r="AM38" s="86">
        <v>523</v>
      </c>
      <c r="AN38" s="86">
        <v>27</v>
      </c>
      <c r="AO38" s="86">
        <v>23</v>
      </c>
      <c r="AP38" s="86">
        <v>199</v>
      </c>
      <c r="AQ38" s="86">
        <v>8</v>
      </c>
      <c r="AR38" s="112">
        <v>780</v>
      </c>
      <c r="AS38" s="87">
        <v>119187865</v>
      </c>
      <c r="AT38" s="87">
        <v>28021480</v>
      </c>
      <c r="AU38" s="87">
        <v>2429150</v>
      </c>
      <c r="AV38" s="87">
        <v>78577970</v>
      </c>
      <c r="AW38" s="87">
        <v>34883765</v>
      </c>
      <c r="AX38" s="113">
        <v>263100230</v>
      </c>
      <c r="AY38" s="87">
        <v>2383757300</v>
      </c>
      <c r="AZ38" s="87">
        <v>357971800</v>
      </c>
      <c r="BA38" s="87">
        <v>37016000</v>
      </c>
      <c r="BB38" s="87">
        <v>1571559400</v>
      </c>
      <c r="BC38" s="87">
        <v>512547100</v>
      </c>
      <c r="BD38" s="113">
        <v>4862851600</v>
      </c>
      <c r="BE38" s="87">
        <v>1128642300</v>
      </c>
      <c r="BF38" s="87">
        <v>120781900</v>
      </c>
      <c r="BG38" s="87">
        <v>16235000</v>
      </c>
      <c r="BH38" s="87">
        <v>986365400</v>
      </c>
      <c r="BI38" s="87">
        <v>39132300</v>
      </c>
      <c r="BJ38" s="113">
        <v>2291156900</v>
      </c>
      <c r="BK38" s="88">
        <f t="shared" ref="BK38:BM38" si="76">IF(ISERR(AA38/BE38-1),"N/A",AA38/BE38-1)</f>
        <v>0.60103515524803552</v>
      </c>
      <c r="BL38" s="88">
        <f t="shared" si="76"/>
        <v>0.23270539708350335</v>
      </c>
      <c r="BM38" s="88">
        <f t="shared" si="76"/>
        <v>0.26005543578688028</v>
      </c>
      <c r="BN38" s="88">
        <f t="shared" ref="BN38" si="77">IF(ISERR(AD38/BH38-1),"N/A",AD38/BH38-1)</f>
        <v>0.48636995985463405</v>
      </c>
      <c r="BO38" s="88">
        <f t="shared" ref="BO38:BQ38" si="78">IF(ISERR(U38/AY38-1),"N/A",U38/AY38-1)</f>
        <v>0.37689352854839719</v>
      </c>
      <c r="BP38" s="88">
        <f t="shared" si="78"/>
        <v>0.21613741641101347</v>
      </c>
      <c r="BQ38" s="88">
        <f t="shared" si="78"/>
        <v>0.25940133996109793</v>
      </c>
      <c r="BR38" s="88">
        <f t="shared" ref="BR38" si="79">IF(ISERR(X38/BB38-1),"N/A",X38/BB38-1)</f>
        <v>0.35439417689207287</v>
      </c>
      <c r="BS38" s="88">
        <f t="shared" ref="BS38" si="80">IF(ISERR(AF38/BJ38-1),"N/A",AF38/BJ38-1)</f>
        <v>0.52242114016722296</v>
      </c>
      <c r="BT38" s="88">
        <f t="shared" ref="BT38" si="81">IF(ISERR(Z38/BD38-1),"N/A",Z38/BD38-1)</f>
        <v>0.33860290945337512</v>
      </c>
      <c r="BU38" s="19"/>
      <c r="BV38" s="17"/>
      <c r="BW38" s="17"/>
      <c r="BY38" s="16"/>
      <c r="BZ38" s="5"/>
      <c r="CA38" s="18"/>
      <c r="CB38" s="18"/>
      <c r="CC38" s="18"/>
      <c r="CD38" s="18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</row>
    <row r="39" spans="1:16056" x14ac:dyDescent="0.25">
      <c r="A39" s="35" t="s">
        <v>22</v>
      </c>
      <c r="B39" s="61" t="s">
        <v>24</v>
      </c>
      <c r="C39" s="90">
        <v>4322</v>
      </c>
      <c r="D39" s="91">
        <v>388</v>
      </c>
      <c r="E39" s="91">
        <v>132</v>
      </c>
      <c r="F39" s="91">
        <v>928</v>
      </c>
      <c r="G39" s="91">
        <v>148</v>
      </c>
      <c r="H39" s="112">
        <v>5918</v>
      </c>
      <c r="I39" s="91">
        <v>360</v>
      </c>
      <c r="J39" s="91">
        <v>15</v>
      </c>
      <c r="K39" s="91">
        <v>28</v>
      </c>
      <c r="L39" s="90">
        <v>1040</v>
      </c>
      <c r="M39" s="91">
        <v>9</v>
      </c>
      <c r="N39" s="112">
        <v>1452</v>
      </c>
      <c r="O39" s="92">
        <v>78144025</v>
      </c>
      <c r="P39" s="92">
        <v>10786000</v>
      </c>
      <c r="Q39" s="92">
        <v>61590075</v>
      </c>
      <c r="R39" s="92">
        <v>219785250</v>
      </c>
      <c r="S39" s="92">
        <v>6291200</v>
      </c>
      <c r="T39" s="113">
        <v>376596550</v>
      </c>
      <c r="U39" s="92">
        <v>1562880500</v>
      </c>
      <c r="V39" s="92">
        <v>143088000</v>
      </c>
      <c r="W39" s="92">
        <v>596198000</v>
      </c>
      <c r="X39" s="92">
        <v>4395705000</v>
      </c>
      <c r="Y39" s="92">
        <v>105376000</v>
      </c>
      <c r="Z39" s="113">
        <v>6803247500</v>
      </c>
      <c r="AA39" s="92">
        <v>693859000</v>
      </c>
      <c r="AB39" s="92">
        <v>43129000</v>
      </c>
      <c r="AC39" s="92">
        <v>75884000</v>
      </c>
      <c r="AD39" s="92">
        <v>4124352500</v>
      </c>
      <c r="AE39" s="92">
        <v>24070000</v>
      </c>
      <c r="AF39" s="113">
        <v>4961294500</v>
      </c>
      <c r="AG39" s="90">
        <v>4318</v>
      </c>
      <c r="AH39" s="91">
        <v>389</v>
      </c>
      <c r="AI39" s="91">
        <v>132</v>
      </c>
      <c r="AJ39" s="91">
        <v>932</v>
      </c>
      <c r="AK39" s="91">
        <v>148</v>
      </c>
      <c r="AL39" s="112">
        <v>5919</v>
      </c>
      <c r="AM39" s="91">
        <v>362</v>
      </c>
      <c r="AN39" s="91">
        <v>15</v>
      </c>
      <c r="AO39" s="91">
        <v>27</v>
      </c>
      <c r="AP39" s="90">
        <v>1039</v>
      </c>
      <c r="AQ39" s="91">
        <v>10</v>
      </c>
      <c r="AR39" s="112">
        <v>1453</v>
      </c>
      <c r="AS39" s="92">
        <v>58370225</v>
      </c>
      <c r="AT39" s="92">
        <v>10752125</v>
      </c>
      <c r="AU39" s="92">
        <v>61406200</v>
      </c>
      <c r="AV39" s="92">
        <v>146312400</v>
      </c>
      <c r="AW39" s="92">
        <v>5355450</v>
      </c>
      <c r="AX39" s="113">
        <v>282196400</v>
      </c>
      <c r="AY39" s="92">
        <v>1167404500</v>
      </c>
      <c r="AZ39" s="92">
        <v>131798000</v>
      </c>
      <c r="BA39" s="92">
        <v>592879500</v>
      </c>
      <c r="BB39" s="92">
        <v>2926248000</v>
      </c>
      <c r="BC39" s="92">
        <v>86590500</v>
      </c>
      <c r="BD39" s="113">
        <v>4904920500</v>
      </c>
      <c r="BE39" s="92">
        <v>487738500</v>
      </c>
      <c r="BF39" s="92">
        <v>36844000</v>
      </c>
      <c r="BG39" s="92">
        <v>72726500</v>
      </c>
      <c r="BH39" s="92">
        <v>2682777000</v>
      </c>
      <c r="BI39" s="92">
        <v>18355500</v>
      </c>
      <c r="BJ39" s="113">
        <v>3298441500</v>
      </c>
      <c r="BK39" s="88">
        <f t="shared" ref="BK39:BK86" si="82">IF(ISERR(AA39/BE39-1),"N/A",AA39/BE39-1)</f>
        <v>0.42260453091154382</v>
      </c>
      <c r="BL39" s="88">
        <f t="shared" ref="BL39:BL86" si="83">IF(ISERR(AB39/BF39-1),"N/A",AB39/BF39-1)</f>
        <v>0.17058408424709581</v>
      </c>
      <c r="BM39" s="88">
        <f t="shared" ref="BM39:BM86" si="84">IF(ISERR(AC39/BG39-1),"N/A",AC39/BG39-1)</f>
        <v>4.3416086295916978E-2</v>
      </c>
      <c r="BN39" s="88">
        <f t="shared" ref="BN39:BN86" si="85">IF(ISERR(AD39/BH39-1),"N/A",AD39/BH39-1)</f>
        <v>0.53734451279401907</v>
      </c>
      <c r="BO39" s="88">
        <f t="shared" ref="BO39:BO86" si="86">IF(ISERR(U39/AY39-1),"N/A",U39/AY39-1)</f>
        <v>0.33876518379019438</v>
      </c>
      <c r="BP39" s="88">
        <f t="shared" ref="BP39:BP86" si="87">IF(ISERR(V39/AZ39-1),"N/A",V39/AZ39-1)</f>
        <v>8.5661390916402347E-2</v>
      </c>
      <c r="BQ39" s="88">
        <f t="shared" ref="BQ39:BQ86" si="88">IF(ISERR(W39/BA39-1),"N/A",W39/BA39-1)</f>
        <v>5.5972588021679925E-3</v>
      </c>
      <c r="BR39" s="88">
        <f t="shared" ref="BR39:BR86" si="89">IF(ISERR(X39/BB39-1),"N/A",X39/BB39-1)</f>
        <v>0.50216420481107549</v>
      </c>
      <c r="BS39" s="88">
        <f t="shared" ref="BS39:BS86" si="90">IF(ISERR(AF39/BJ39-1),"N/A",AF39/BJ39-1)</f>
        <v>0.50413293672178217</v>
      </c>
      <c r="BT39" s="88">
        <f t="shared" ref="BT39:BT86" si="91">IF(ISERR(Z39/BD39-1),"N/A",Z39/BD39-1)</f>
        <v>0.38702502925378712</v>
      </c>
      <c r="BU39" s="19"/>
      <c r="BV39" s="17"/>
      <c r="BW39" s="17"/>
      <c r="BY39" s="16"/>
      <c r="BZ39" s="5"/>
      <c r="CA39" s="18"/>
      <c r="CB39" s="18"/>
      <c r="CC39" s="18"/>
      <c r="CD39" s="18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</row>
    <row r="40" spans="1:16056" x14ac:dyDescent="0.25">
      <c r="A40" s="35" t="s">
        <v>22</v>
      </c>
      <c r="B40" s="61" t="s">
        <v>26</v>
      </c>
      <c r="C40" s="90">
        <v>46517</v>
      </c>
      <c r="D40" s="90">
        <v>3324</v>
      </c>
      <c r="E40" s="90">
        <v>1515</v>
      </c>
      <c r="F40" s="90">
        <v>2942</v>
      </c>
      <c r="G40" s="91">
        <v>865</v>
      </c>
      <c r="H40" s="112">
        <v>55163</v>
      </c>
      <c r="I40" s="90">
        <v>3148</v>
      </c>
      <c r="J40" s="91">
        <v>96</v>
      </c>
      <c r="K40" s="91">
        <v>252</v>
      </c>
      <c r="L40" s="91">
        <v>584</v>
      </c>
      <c r="M40" s="91">
        <v>61</v>
      </c>
      <c r="N40" s="112">
        <v>4141</v>
      </c>
      <c r="O40" s="92">
        <v>1288286245</v>
      </c>
      <c r="P40" s="92">
        <v>195316227</v>
      </c>
      <c r="Q40" s="92">
        <v>88600350</v>
      </c>
      <c r="R40" s="92">
        <v>164463565</v>
      </c>
      <c r="S40" s="92">
        <v>52501900</v>
      </c>
      <c r="T40" s="113">
        <v>1789168287</v>
      </c>
      <c r="U40" s="92">
        <v>25760270400</v>
      </c>
      <c r="V40" s="92">
        <v>2631322502</v>
      </c>
      <c r="W40" s="92">
        <v>1174243000</v>
      </c>
      <c r="X40" s="92">
        <v>3278471300</v>
      </c>
      <c r="Y40" s="92">
        <v>982830000</v>
      </c>
      <c r="Z40" s="113">
        <v>33827137202</v>
      </c>
      <c r="AA40" s="92">
        <v>16162907400</v>
      </c>
      <c r="AB40" s="92">
        <v>1188382102</v>
      </c>
      <c r="AC40" s="92">
        <v>668794000</v>
      </c>
      <c r="AD40" s="92">
        <v>2295835300</v>
      </c>
      <c r="AE40" s="92">
        <v>630882000</v>
      </c>
      <c r="AF40" s="113">
        <v>20946800802</v>
      </c>
      <c r="AG40" s="90">
        <v>46633</v>
      </c>
      <c r="AH40" s="90">
        <v>3322</v>
      </c>
      <c r="AI40" s="90">
        <v>1523</v>
      </c>
      <c r="AJ40" s="90">
        <v>2940</v>
      </c>
      <c r="AK40" s="91">
        <v>869</v>
      </c>
      <c r="AL40" s="112">
        <v>55287</v>
      </c>
      <c r="AM40" s="90">
        <v>3037</v>
      </c>
      <c r="AN40" s="91">
        <v>99</v>
      </c>
      <c r="AO40" s="91">
        <v>242</v>
      </c>
      <c r="AP40" s="91">
        <v>586</v>
      </c>
      <c r="AQ40" s="91">
        <v>58</v>
      </c>
      <c r="AR40" s="112">
        <v>4022</v>
      </c>
      <c r="AS40" s="92">
        <v>1013905395</v>
      </c>
      <c r="AT40" s="92">
        <v>192502525</v>
      </c>
      <c r="AU40" s="92">
        <v>84060125</v>
      </c>
      <c r="AV40" s="92">
        <v>133127365</v>
      </c>
      <c r="AW40" s="92">
        <v>48797500</v>
      </c>
      <c r="AX40" s="113">
        <v>1472392910</v>
      </c>
      <c r="AY40" s="92">
        <v>20243785400</v>
      </c>
      <c r="AZ40" s="92">
        <v>2478458000</v>
      </c>
      <c r="BA40" s="92">
        <v>1061266000</v>
      </c>
      <c r="BB40" s="92">
        <v>2652347300</v>
      </c>
      <c r="BC40" s="92">
        <v>908311000</v>
      </c>
      <c r="BD40" s="113">
        <v>27344167700</v>
      </c>
      <c r="BE40" s="92">
        <v>10880433400</v>
      </c>
      <c r="BF40" s="92">
        <v>1083367600</v>
      </c>
      <c r="BG40" s="92">
        <v>519453500</v>
      </c>
      <c r="BH40" s="92">
        <v>1762956800</v>
      </c>
      <c r="BI40" s="92">
        <v>515212000</v>
      </c>
      <c r="BJ40" s="113">
        <v>14761423300</v>
      </c>
      <c r="BK40" s="88">
        <f t="shared" si="82"/>
        <v>0.48550216758828735</v>
      </c>
      <c r="BL40" s="88">
        <f t="shared" si="83"/>
        <v>9.6933397306694369E-2</v>
      </c>
      <c r="BM40" s="88">
        <f t="shared" si="84"/>
        <v>0.28749541585531713</v>
      </c>
      <c r="BN40" s="88">
        <f t="shared" si="85"/>
        <v>0.30226407136011502</v>
      </c>
      <c r="BO40" s="88">
        <f t="shared" si="86"/>
        <v>0.27250264172430905</v>
      </c>
      <c r="BP40" s="88">
        <f t="shared" si="87"/>
        <v>6.1677261426257735E-2</v>
      </c>
      <c r="BQ40" s="88">
        <f t="shared" si="88"/>
        <v>0.10645493212823176</v>
      </c>
      <c r="BR40" s="88">
        <f t="shared" si="89"/>
        <v>0.23606410819578572</v>
      </c>
      <c r="BS40" s="88">
        <f t="shared" si="90"/>
        <v>0.41902311019019423</v>
      </c>
      <c r="BT40" s="88">
        <f t="shared" si="91"/>
        <v>0.23708783434648106</v>
      </c>
      <c r="BU40" s="19"/>
      <c r="BV40" s="17"/>
      <c r="BW40" s="17"/>
      <c r="BY40" s="16"/>
      <c r="BZ40" s="5"/>
      <c r="CA40" s="18"/>
      <c r="CB40" s="18"/>
      <c r="CC40" s="18"/>
      <c r="CD40" s="18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</row>
    <row r="41" spans="1:16056" x14ac:dyDescent="0.25">
      <c r="A41" s="35" t="s">
        <v>22</v>
      </c>
      <c r="B41" s="61" t="s">
        <v>28</v>
      </c>
      <c r="C41" s="90">
        <v>27078</v>
      </c>
      <c r="D41" s="90">
        <v>1174</v>
      </c>
      <c r="E41" s="91">
        <v>379</v>
      </c>
      <c r="F41" s="90">
        <v>1875</v>
      </c>
      <c r="G41" s="91">
        <v>212</v>
      </c>
      <c r="H41" s="112">
        <v>30718</v>
      </c>
      <c r="I41" s="90">
        <v>2758</v>
      </c>
      <c r="J41" s="91">
        <v>61</v>
      </c>
      <c r="K41" s="91">
        <v>48</v>
      </c>
      <c r="L41" s="91">
        <v>119</v>
      </c>
      <c r="M41" s="91">
        <v>131</v>
      </c>
      <c r="N41" s="112">
        <v>3117</v>
      </c>
      <c r="O41" s="92">
        <v>1079738675</v>
      </c>
      <c r="P41" s="92">
        <v>60524795</v>
      </c>
      <c r="Q41" s="92">
        <v>16206675</v>
      </c>
      <c r="R41" s="92">
        <v>136989375</v>
      </c>
      <c r="S41" s="92">
        <v>257478300</v>
      </c>
      <c r="T41" s="113">
        <v>1550937820</v>
      </c>
      <c r="U41" s="92">
        <v>21573340500</v>
      </c>
      <c r="V41" s="92">
        <v>943998200</v>
      </c>
      <c r="W41" s="92">
        <v>243318500</v>
      </c>
      <c r="X41" s="92">
        <v>2739787500</v>
      </c>
      <c r="Y41" s="92">
        <v>2758753000</v>
      </c>
      <c r="Z41" s="113">
        <v>28259197700</v>
      </c>
      <c r="AA41" s="92">
        <v>13703303100</v>
      </c>
      <c r="AB41" s="92">
        <v>477153600</v>
      </c>
      <c r="AC41" s="92">
        <v>164129100</v>
      </c>
      <c r="AD41" s="92">
        <v>2211806800</v>
      </c>
      <c r="AE41" s="92">
        <v>258246000</v>
      </c>
      <c r="AF41" s="113">
        <v>16814638600</v>
      </c>
      <c r="AG41" s="90">
        <v>27089</v>
      </c>
      <c r="AH41" s="90">
        <v>1176</v>
      </c>
      <c r="AI41" s="91">
        <v>378</v>
      </c>
      <c r="AJ41" s="90">
        <v>1874</v>
      </c>
      <c r="AK41" s="91">
        <v>212</v>
      </c>
      <c r="AL41" s="112">
        <v>30729</v>
      </c>
      <c r="AM41" s="90">
        <v>2751</v>
      </c>
      <c r="AN41" s="91">
        <v>56</v>
      </c>
      <c r="AO41" s="91">
        <v>48</v>
      </c>
      <c r="AP41" s="91">
        <v>121</v>
      </c>
      <c r="AQ41" s="91">
        <v>130</v>
      </c>
      <c r="AR41" s="112">
        <v>3106</v>
      </c>
      <c r="AS41" s="92">
        <v>766672370</v>
      </c>
      <c r="AT41" s="92">
        <v>55820820</v>
      </c>
      <c r="AU41" s="92">
        <v>14875675</v>
      </c>
      <c r="AV41" s="92">
        <v>104808700</v>
      </c>
      <c r="AW41" s="92">
        <v>253673725</v>
      </c>
      <c r="AX41" s="113">
        <v>1195851290</v>
      </c>
      <c r="AY41" s="92">
        <v>15310152400</v>
      </c>
      <c r="AZ41" s="92">
        <v>835597700</v>
      </c>
      <c r="BA41" s="92">
        <v>208214500</v>
      </c>
      <c r="BB41" s="92">
        <v>2087094000</v>
      </c>
      <c r="BC41" s="92">
        <v>2682631500</v>
      </c>
      <c r="BD41" s="113">
        <v>21123690100</v>
      </c>
      <c r="BE41" s="92">
        <v>9243444500</v>
      </c>
      <c r="BF41" s="92">
        <v>418903400</v>
      </c>
      <c r="BG41" s="92">
        <v>122263300</v>
      </c>
      <c r="BH41" s="92">
        <v>1647091300</v>
      </c>
      <c r="BI41" s="92">
        <v>190301500</v>
      </c>
      <c r="BJ41" s="113">
        <v>11622004000</v>
      </c>
      <c r="BK41" s="88">
        <f t="shared" si="82"/>
        <v>0.48248881680416855</v>
      </c>
      <c r="BL41" s="88">
        <f t="shared" si="83"/>
        <v>0.13905401579457211</v>
      </c>
      <c r="BM41" s="88">
        <f t="shared" si="84"/>
        <v>0.34242327828547081</v>
      </c>
      <c r="BN41" s="88">
        <f t="shared" si="85"/>
        <v>0.34285622175285613</v>
      </c>
      <c r="BO41" s="88">
        <f t="shared" si="86"/>
        <v>0.40908724723079826</v>
      </c>
      <c r="BP41" s="88">
        <f t="shared" si="87"/>
        <v>0.12972809762401205</v>
      </c>
      <c r="BQ41" s="88">
        <f t="shared" si="88"/>
        <v>0.16859536679722109</v>
      </c>
      <c r="BR41" s="88">
        <f t="shared" si="89"/>
        <v>0.31272836776877333</v>
      </c>
      <c r="BS41" s="88">
        <f t="shared" si="90"/>
        <v>0.44679339294668985</v>
      </c>
      <c r="BT41" s="88">
        <f t="shared" si="91"/>
        <v>0.33779645347097764</v>
      </c>
      <c r="BU41" s="19"/>
      <c r="BV41" s="17"/>
      <c r="BW41" s="17"/>
      <c r="BY41" s="16"/>
      <c r="BZ41" s="5"/>
      <c r="CA41" s="18"/>
      <c r="CB41" s="18"/>
      <c r="CC41" s="18"/>
      <c r="CD41" s="18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</row>
    <row r="42" spans="1:16056" x14ac:dyDescent="0.25">
      <c r="A42" s="35" t="s">
        <v>22</v>
      </c>
      <c r="B42" s="61" t="s">
        <v>29</v>
      </c>
      <c r="C42" s="93">
        <v>22743</v>
      </c>
      <c r="D42" s="93">
        <v>851</v>
      </c>
      <c r="E42" s="93">
        <v>714</v>
      </c>
      <c r="F42" s="94">
        <v>1978</v>
      </c>
      <c r="G42" s="93">
        <v>479</v>
      </c>
      <c r="H42" s="112">
        <v>26765</v>
      </c>
      <c r="I42" s="93">
        <v>1942</v>
      </c>
      <c r="J42" s="93">
        <v>105</v>
      </c>
      <c r="K42" s="93">
        <v>98</v>
      </c>
      <c r="L42" s="94">
        <v>31</v>
      </c>
      <c r="M42" s="93">
        <v>38</v>
      </c>
      <c r="N42" s="112">
        <v>2214</v>
      </c>
      <c r="O42" s="95">
        <v>811684300</v>
      </c>
      <c r="P42" s="95">
        <v>59502100</v>
      </c>
      <c r="Q42" s="95">
        <v>45751950</v>
      </c>
      <c r="R42" s="96">
        <v>194217350</v>
      </c>
      <c r="S42" s="95">
        <v>32481600</v>
      </c>
      <c r="T42" s="113">
        <v>1143637300</v>
      </c>
      <c r="U42" s="95">
        <v>16232360000</v>
      </c>
      <c r="V42" s="95">
        <v>972475000</v>
      </c>
      <c r="W42" s="95">
        <v>648625000</v>
      </c>
      <c r="X42" s="96">
        <v>3884347000</v>
      </c>
      <c r="Y42" s="95">
        <v>610590000</v>
      </c>
      <c r="Z42" s="113">
        <v>22348397000</v>
      </c>
      <c r="AA42" s="95">
        <v>10066217000</v>
      </c>
      <c r="AB42" s="95">
        <v>516684000</v>
      </c>
      <c r="AC42" s="95">
        <v>334565000</v>
      </c>
      <c r="AD42" s="96">
        <v>3284532000</v>
      </c>
      <c r="AE42" s="95">
        <v>401041000</v>
      </c>
      <c r="AF42" s="113">
        <v>14603039000</v>
      </c>
      <c r="AG42" s="93">
        <v>22746</v>
      </c>
      <c r="AH42" s="93">
        <v>847</v>
      </c>
      <c r="AI42" s="93">
        <v>710</v>
      </c>
      <c r="AJ42" s="94">
        <v>1980</v>
      </c>
      <c r="AK42" s="93">
        <v>474</v>
      </c>
      <c r="AL42" s="112">
        <v>26757</v>
      </c>
      <c r="AM42" s="93">
        <v>1944</v>
      </c>
      <c r="AN42" s="93">
        <v>105</v>
      </c>
      <c r="AO42" s="93">
        <v>105</v>
      </c>
      <c r="AP42" s="94">
        <v>30</v>
      </c>
      <c r="AQ42" s="93">
        <v>38</v>
      </c>
      <c r="AR42" s="112">
        <v>2222</v>
      </c>
      <c r="AS42" s="95">
        <v>645603750</v>
      </c>
      <c r="AT42" s="95">
        <v>54772300</v>
      </c>
      <c r="AU42" s="95">
        <v>45711100</v>
      </c>
      <c r="AV42" s="96">
        <v>144244700</v>
      </c>
      <c r="AW42" s="95">
        <v>27318950</v>
      </c>
      <c r="AX42" s="113">
        <v>917650800</v>
      </c>
      <c r="AY42" s="95">
        <v>12906641000</v>
      </c>
      <c r="AZ42" s="95">
        <v>833470000</v>
      </c>
      <c r="BA42" s="95">
        <v>619315000</v>
      </c>
      <c r="BB42" s="95">
        <v>2884894000</v>
      </c>
      <c r="BC42" s="95">
        <v>501136000</v>
      </c>
      <c r="BD42" s="113">
        <v>17745456000</v>
      </c>
      <c r="BE42" s="95">
        <v>7128549000</v>
      </c>
      <c r="BF42" s="95">
        <v>436442000</v>
      </c>
      <c r="BG42" s="95">
        <v>305285000</v>
      </c>
      <c r="BH42" s="95">
        <v>2290889000</v>
      </c>
      <c r="BI42" s="95">
        <v>298570000</v>
      </c>
      <c r="BJ42" s="113">
        <v>10459735000</v>
      </c>
      <c r="BK42" s="88">
        <f t="shared" si="82"/>
        <v>0.41209901201492749</v>
      </c>
      <c r="BL42" s="88">
        <f t="shared" si="83"/>
        <v>0.18385489939098432</v>
      </c>
      <c r="BM42" s="88">
        <f t="shared" si="84"/>
        <v>9.5910378826342679E-2</v>
      </c>
      <c r="BN42" s="88">
        <f t="shared" si="85"/>
        <v>0.433736859358965</v>
      </c>
      <c r="BO42" s="88">
        <f t="shared" si="86"/>
        <v>0.25767502171943879</v>
      </c>
      <c r="BP42" s="88">
        <f t="shared" si="87"/>
        <v>0.16677864830167843</v>
      </c>
      <c r="BQ42" s="88">
        <f t="shared" si="88"/>
        <v>4.7326481677337107E-2</v>
      </c>
      <c r="BR42" s="88">
        <f t="shared" si="89"/>
        <v>0.34644357816959648</v>
      </c>
      <c r="BS42" s="88">
        <f t="shared" si="90"/>
        <v>0.39611940455470429</v>
      </c>
      <c r="BT42" s="88">
        <f t="shared" si="91"/>
        <v>0.25938702279614567</v>
      </c>
      <c r="BU42" s="19"/>
      <c r="BV42" s="17"/>
      <c r="BW42" s="17"/>
      <c r="BY42" s="16"/>
      <c r="BZ42" s="5"/>
      <c r="CA42" s="18"/>
      <c r="CB42" s="18"/>
      <c r="CC42" s="18"/>
      <c r="CD42" s="18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</row>
    <row r="43" spans="1:16056" x14ac:dyDescent="0.25">
      <c r="A43" s="35" t="s">
        <v>22</v>
      </c>
      <c r="B43" s="61" t="s">
        <v>31</v>
      </c>
      <c r="C43" s="114">
        <v>5062</v>
      </c>
      <c r="D43" s="93">
        <v>425</v>
      </c>
      <c r="E43" s="93">
        <v>109</v>
      </c>
      <c r="F43" s="93">
        <v>2272</v>
      </c>
      <c r="G43" s="93">
        <v>114</v>
      </c>
      <c r="H43" s="112">
        <v>7982</v>
      </c>
      <c r="I43" s="93">
        <v>216</v>
      </c>
      <c r="J43" s="93">
        <v>6</v>
      </c>
      <c r="K43" s="93">
        <v>20</v>
      </c>
      <c r="L43" s="93">
        <v>158</v>
      </c>
      <c r="M43" s="93">
        <v>12</v>
      </c>
      <c r="N43" s="112">
        <v>412</v>
      </c>
      <c r="O43" s="115">
        <v>100338750</v>
      </c>
      <c r="P43" s="115">
        <v>18278510</v>
      </c>
      <c r="Q43" s="115">
        <v>6339330</v>
      </c>
      <c r="R43" s="115">
        <v>103146620</v>
      </c>
      <c r="S43" s="115">
        <v>5998285</v>
      </c>
      <c r="T43" s="113">
        <v>234101495</v>
      </c>
      <c r="U43" s="115">
        <v>2006775000</v>
      </c>
      <c r="V43" s="115">
        <v>249725000</v>
      </c>
      <c r="W43" s="115">
        <v>95442000</v>
      </c>
      <c r="X43" s="115">
        <v>2062932400</v>
      </c>
      <c r="Y43" s="115">
        <v>105043300</v>
      </c>
      <c r="Z43" s="113">
        <v>4519917700</v>
      </c>
      <c r="AA43" s="115">
        <v>904201000</v>
      </c>
      <c r="AB43" s="115">
        <v>74069900</v>
      </c>
      <c r="AC43" s="115">
        <v>39387000</v>
      </c>
      <c r="AD43" s="115">
        <v>1521459400</v>
      </c>
      <c r="AE43" s="115">
        <v>29057900</v>
      </c>
      <c r="AF43" s="113">
        <v>2568175200</v>
      </c>
      <c r="AG43" s="93">
        <v>5060</v>
      </c>
      <c r="AH43" s="93">
        <v>425</v>
      </c>
      <c r="AI43" s="93">
        <v>109</v>
      </c>
      <c r="AJ43" s="94">
        <v>2276</v>
      </c>
      <c r="AK43" s="93">
        <v>114</v>
      </c>
      <c r="AL43" s="112">
        <v>7984</v>
      </c>
      <c r="AM43" s="93">
        <v>218</v>
      </c>
      <c r="AN43" s="93">
        <v>6</v>
      </c>
      <c r="AO43" s="93">
        <v>17</v>
      </c>
      <c r="AP43" s="94">
        <v>158</v>
      </c>
      <c r="AQ43" s="93">
        <v>12</v>
      </c>
      <c r="AR43" s="112">
        <v>411</v>
      </c>
      <c r="AS43" s="95">
        <v>73937650</v>
      </c>
      <c r="AT43" s="95">
        <v>17362970</v>
      </c>
      <c r="AU43" s="95">
        <v>5911420</v>
      </c>
      <c r="AV43" s="96">
        <v>83774970</v>
      </c>
      <c r="AW43" s="95">
        <v>5696755</v>
      </c>
      <c r="AX43" s="113">
        <v>186683765</v>
      </c>
      <c r="AY43" s="115">
        <v>1478753000</v>
      </c>
      <c r="AZ43" s="115">
        <v>217042000</v>
      </c>
      <c r="BA43" s="115">
        <v>80415000</v>
      </c>
      <c r="BB43" s="115">
        <v>1675499400</v>
      </c>
      <c r="BC43" s="115">
        <v>93329100</v>
      </c>
      <c r="BD43" s="113">
        <v>3545038500</v>
      </c>
      <c r="BE43" s="115">
        <v>567584000</v>
      </c>
      <c r="BF43" s="115">
        <v>67433600</v>
      </c>
      <c r="BG43" s="115">
        <v>31408000</v>
      </c>
      <c r="BH43" s="115">
        <v>1232690400</v>
      </c>
      <c r="BI43" s="115">
        <v>25980700</v>
      </c>
      <c r="BJ43" s="113">
        <v>1925096700</v>
      </c>
      <c r="BK43" s="88">
        <f t="shared" si="82"/>
        <v>0.59306992445171103</v>
      </c>
      <c r="BL43" s="88">
        <f t="shared" si="83"/>
        <v>9.8412364162672628E-2</v>
      </c>
      <c r="BM43" s="88">
        <f t="shared" si="84"/>
        <v>0.25404355578196647</v>
      </c>
      <c r="BN43" s="88">
        <f t="shared" si="85"/>
        <v>0.2342591456865406</v>
      </c>
      <c r="BO43" s="88">
        <f t="shared" si="86"/>
        <v>0.35707247931196084</v>
      </c>
      <c r="BP43" s="88">
        <f t="shared" si="87"/>
        <v>0.15058375798232593</v>
      </c>
      <c r="BQ43" s="88">
        <f t="shared" si="88"/>
        <v>0.18686812161910082</v>
      </c>
      <c r="BR43" s="88">
        <f t="shared" si="89"/>
        <v>0.2312343412358131</v>
      </c>
      <c r="BS43" s="88">
        <f t="shared" si="90"/>
        <v>0.33404997265851621</v>
      </c>
      <c r="BT43" s="88">
        <f t="shared" si="91"/>
        <v>0.27499819818599991</v>
      </c>
      <c r="BU43" s="19"/>
      <c r="BV43" s="17"/>
      <c r="BW43" s="17"/>
      <c r="BY43" s="16"/>
      <c r="BZ43" s="5"/>
      <c r="CA43" s="18"/>
      <c r="CB43" s="18"/>
      <c r="CC43" s="18"/>
      <c r="CD43" s="18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</row>
    <row r="44" spans="1:16056" x14ac:dyDescent="0.25">
      <c r="A44" s="35" t="s">
        <v>22</v>
      </c>
      <c r="B44" s="61" t="s">
        <v>34</v>
      </c>
      <c r="C44" s="86">
        <v>2650</v>
      </c>
      <c r="D44" s="86">
        <v>204</v>
      </c>
      <c r="E44" s="86">
        <v>207</v>
      </c>
      <c r="F44" s="86">
        <v>2914</v>
      </c>
      <c r="G44" s="86">
        <v>208</v>
      </c>
      <c r="H44" s="112">
        <v>6183</v>
      </c>
      <c r="I44" s="86">
        <v>298</v>
      </c>
      <c r="J44" s="86">
        <v>10</v>
      </c>
      <c r="K44" s="86">
        <v>36</v>
      </c>
      <c r="L44" s="86">
        <v>1</v>
      </c>
      <c r="M44" s="86">
        <v>30</v>
      </c>
      <c r="N44" s="112">
        <v>375</v>
      </c>
      <c r="O44" s="87">
        <v>21838880</v>
      </c>
      <c r="P44" s="87">
        <v>2876415</v>
      </c>
      <c r="Q44" s="87">
        <v>10503060</v>
      </c>
      <c r="R44" s="87">
        <v>119480350</v>
      </c>
      <c r="S44" s="87">
        <v>1991190</v>
      </c>
      <c r="T44" s="113">
        <v>156689895</v>
      </c>
      <c r="U44" s="87">
        <v>436080600</v>
      </c>
      <c r="V44" s="87">
        <v>28810500</v>
      </c>
      <c r="W44" s="87">
        <v>116460000</v>
      </c>
      <c r="X44" s="87">
        <v>2389607000</v>
      </c>
      <c r="Y44" s="87">
        <v>23837000</v>
      </c>
      <c r="Z44" s="113">
        <v>2994795100</v>
      </c>
      <c r="AA44" s="87">
        <v>114307600</v>
      </c>
      <c r="AB44" s="87">
        <v>4390000</v>
      </c>
      <c r="AC44" s="87">
        <v>11265100</v>
      </c>
      <c r="AD44" s="87">
        <v>2241072500</v>
      </c>
      <c r="AE44" s="87">
        <v>5161200</v>
      </c>
      <c r="AF44" s="113">
        <v>2376196400</v>
      </c>
      <c r="AG44" s="86">
        <v>2651</v>
      </c>
      <c r="AH44" s="86">
        <v>204</v>
      </c>
      <c r="AI44" s="86">
        <v>206</v>
      </c>
      <c r="AJ44" s="86">
        <v>2914</v>
      </c>
      <c r="AK44" s="86">
        <v>208</v>
      </c>
      <c r="AL44" s="112">
        <v>6183</v>
      </c>
      <c r="AM44" s="86">
        <v>297</v>
      </c>
      <c r="AN44" s="86">
        <v>10</v>
      </c>
      <c r="AO44" s="86">
        <v>37</v>
      </c>
      <c r="AP44" s="86">
        <v>1</v>
      </c>
      <c r="AQ44" s="86">
        <v>30</v>
      </c>
      <c r="AR44" s="112">
        <v>375</v>
      </c>
      <c r="AS44" s="87">
        <v>17787900</v>
      </c>
      <c r="AT44" s="87">
        <v>2803100</v>
      </c>
      <c r="AU44" s="87">
        <v>10328390</v>
      </c>
      <c r="AV44" s="87">
        <v>83208675</v>
      </c>
      <c r="AW44" s="87">
        <v>1970130</v>
      </c>
      <c r="AX44" s="113">
        <v>116098195</v>
      </c>
      <c r="AY44" s="87">
        <v>355015000</v>
      </c>
      <c r="AZ44" s="87">
        <v>27866000</v>
      </c>
      <c r="BA44" s="87">
        <v>114540600</v>
      </c>
      <c r="BB44" s="87">
        <v>1664173500</v>
      </c>
      <c r="BC44" s="87">
        <v>23461000</v>
      </c>
      <c r="BD44" s="113">
        <v>2185056100</v>
      </c>
      <c r="BE44" s="87">
        <v>74038000</v>
      </c>
      <c r="BF44" s="87">
        <v>3489200</v>
      </c>
      <c r="BG44" s="87">
        <v>9715200</v>
      </c>
      <c r="BH44" s="87">
        <v>1515631000</v>
      </c>
      <c r="BI44" s="87">
        <v>4892700</v>
      </c>
      <c r="BJ44" s="113">
        <v>1607766100</v>
      </c>
      <c r="BK44" s="88">
        <f t="shared" si="82"/>
        <v>0.54390448148248205</v>
      </c>
      <c r="BL44" s="88">
        <f t="shared" si="83"/>
        <v>0.25816806144674986</v>
      </c>
      <c r="BM44" s="88">
        <f t="shared" si="84"/>
        <v>0.15953351449275366</v>
      </c>
      <c r="BN44" s="88">
        <f t="shared" si="85"/>
        <v>0.4786399196110398</v>
      </c>
      <c r="BO44" s="88">
        <f t="shared" si="86"/>
        <v>0.22834415447234613</v>
      </c>
      <c r="BP44" s="88">
        <f t="shared" si="87"/>
        <v>3.3894351539510481E-2</v>
      </c>
      <c r="BQ44" s="88">
        <f t="shared" si="88"/>
        <v>1.6757376860257356E-2</v>
      </c>
      <c r="BR44" s="88">
        <f t="shared" si="89"/>
        <v>0.43591218103160512</v>
      </c>
      <c r="BS44" s="88">
        <f t="shared" si="90"/>
        <v>0.47794906236672108</v>
      </c>
      <c r="BT44" s="88">
        <f t="shared" si="91"/>
        <v>0.37058041667671593</v>
      </c>
      <c r="BU44" s="19"/>
      <c r="BV44" s="17"/>
      <c r="BW44" s="17"/>
      <c r="BY44" s="16"/>
      <c r="BZ44" s="5"/>
      <c r="CA44" s="18"/>
      <c r="CB44" s="18"/>
      <c r="CC44" s="18"/>
      <c r="CD44" s="18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</row>
    <row r="45" spans="1:16056" x14ac:dyDescent="0.25">
      <c r="A45" s="35" t="s">
        <v>22</v>
      </c>
      <c r="B45" s="61" t="s">
        <v>35</v>
      </c>
      <c r="C45" s="114">
        <v>12833</v>
      </c>
      <c r="D45" s="114">
        <v>1608</v>
      </c>
      <c r="E45" s="116">
        <v>144</v>
      </c>
      <c r="F45" s="114">
        <v>6012</v>
      </c>
      <c r="G45" s="116">
        <v>378</v>
      </c>
      <c r="H45" s="112">
        <v>20975</v>
      </c>
      <c r="I45" s="116">
        <v>452</v>
      </c>
      <c r="J45" s="116">
        <v>99</v>
      </c>
      <c r="K45" s="116">
        <v>20</v>
      </c>
      <c r="L45" s="116">
        <v>286</v>
      </c>
      <c r="M45" s="116">
        <v>104</v>
      </c>
      <c r="N45" s="112">
        <v>961</v>
      </c>
      <c r="O45" s="95">
        <v>265424080</v>
      </c>
      <c r="P45" s="95">
        <v>95916645</v>
      </c>
      <c r="Q45" s="95">
        <v>5448020</v>
      </c>
      <c r="R45" s="96">
        <v>216353700</v>
      </c>
      <c r="S45" s="95">
        <v>14701040</v>
      </c>
      <c r="T45" s="113">
        <v>597843485</v>
      </c>
      <c r="U45" s="115">
        <v>5308375600</v>
      </c>
      <c r="V45" s="115">
        <v>1383610900</v>
      </c>
      <c r="W45" s="115">
        <v>84967000</v>
      </c>
      <c r="X45" s="115">
        <v>4327074000</v>
      </c>
      <c r="Y45" s="115">
        <v>279385200</v>
      </c>
      <c r="Z45" s="113">
        <v>11383412700</v>
      </c>
      <c r="AA45" s="115">
        <v>2382956200</v>
      </c>
      <c r="AB45" s="115">
        <v>500433300</v>
      </c>
      <c r="AC45" s="115">
        <v>33033000</v>
      </c>
      <c r="AD45" s="115">
        <v>3083547000</v>
      </c>
      <c r="AE45" s="115">
        <v>135768500</v>
      </c>
      <c r="AF45" s="113">
        <v>6135738000</v>
      </c>
      <c r="AG45" s="93">
        <v>12788</v>
      </c>
      <c r="AH45" s="93">
        <v>1608</v>
      </c>
      <c r="AI45" s="93">
        <v>139</v>
      </c>
      <c r="AJ45" s="94">
        <v>6005</v>
      </c>
      <c r="AK45" s="93">
        <v>379</v>
      </c>
      <c r="AL45" s="112">
        <v>20919</v>
      </c>
      <c r="AM45" s="93">
        <v>497</v>
      </c>
      <c r="AN45" s="93">
        <v>103</v>
      </c>
      <c r="AO45" s="93">
        <v>18</v>
      </c>
      <c r="AP45" s="94">
        <v>297</v>
      </c>
      <c r="AQ45" s="93">
        <v>104</v>
      </c>
      <c r="AR45" s="112">
        <v>1019</v>
      </c>
      <c r="AS45" s="95">
        <v>216095035</v>
      </c>
      <c r="AT45" s="95">
        <v>94144325</v>
      </c>
      <c r="AU45" s="95">
        <v>4957680</v>
      </c>
      <c r="AV45" s="96">
        <v>173339670</v>
      </c>
      <c r="AW45" s="95">
        <v>13568465</v>
      </c>
      <c r="AX45" s="113">
        <v>502105175</v>
      </c>
      <c r="AY45" s="115">
        <v>4321900700</v>
      </c>
      <c r="AZ45" s="115">
        <v>1246423300</v>
      </c>
      <c r="BA45" s="115">
        <v>67849000</v>
      </c>
      <c r="BB45" s="115">
        <v>3461393400</v>
      </c>
      <c r="BC45" s="115">
        <v>255056500</v>
      </c>
      <c r="BD45" s="113">
        <v>9352622900</v>
      </c>
      <c r="BE45" s="115">
        <v>1710143000</v>
      </c>
      <c r="BF45" s="115">
        <v>449760000</v>
      </c>
      <c r="BG45" s="115">
        <v>25853000</v>
      </c>
      <c r="BH45" s="115">
        <v>2407115500</v>
      </c>
      <c r="BI45" s="115">
        <v>118613100</v>
      </c>
      <c r="BJ45" s="113">
        <v>4711484600</v>
      </c>
      <c r="BK45" s="88">
        <f t="shared" si="82"/>
        <v>0.39342511123338819</v>
      </c>
      <c r="BL45" s="88">
        <f t="shared" si="83"/>
        <v>0.1126674226254003</v>
      </c>
      <c r="BM45" s="88">
        <f t="shared" si="84"/>
        <v>0.27772405523536925</v>
      </c>
      <c r="BN45" s="88">
        <f t="shared" si="85"/>
        <v>0.28101331240648819</v>
      </c>
      <c r="BO45" s="88">
        <f t="shared" si="86"/>
        <v>0.22825024647141934</v>
      </c>
      <c r="BP45" s="88">
        <f t="shared" si="87"/>
        <v>0.11006501563313198</v>
      </c>
      <c r="BQ45" s="88">
        <f t="shared" si="88"/>
        <v>0.2522955386225294</v>
      </c>
      <c r="BR45" s="88">
        <f t="shared" si="89"/>
        <v>0.25009598735584349</v>
      </c>
      <c r="BS45" s="88">
        <f t="shared" si="90"/>
        <v>0.30229397332636943</v>
      </c>
      <c r="BT45" s="88">
        <f t="shared" si="91"/>
        <v>0.21713585822005066</v>
      </c>
      <c r="BU45" s="19"/>
      <c r="BV45" s="17"/>
      <c r="BW45" s="17"/>
      <c r="BY45" s="16"/>
      <c r="BZ45" s="5"/>
      <c r="CA45" s="18"/>
      <c r="CB45" s="18"/>
      <c r="CC45" s="18"/>
      <c r="CD45" s="18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</row>
    <row r="46" spans="1:16056" x14ac:dyDescent="0.25">
      <c r="A46" s="35" t="s">
        <v>22</v>
      </c>
      <c r="B46" s="61" t="s">
        <v>38</v>
      </c>
      <c r="C46" s="90">
        <v>6508</v>
      </c>
      <c r="D46" s="91">
        <v>369</v>
      </c>
      <c r="E46" s="91">
        <v>188</v>
      </c>
      <c r="F46" s="91">
        <v>743</v>
      </c>
      <c r="G46" s="91">
        <v>208</v>
      </c>
      <c r="H46" s="112">
        <v>8016</v>
      </c>
      <c r="I46" s="91">
        <v>883</v>
      </c>
      <c r="J46" s="91">
        <v>7</v>
      </c>
      <c r="K46" s="91">
        <v>39</v>
      </c>
      <c r="L46" s="91">
        <v>11</v>
      </c>
      <c r="M46" s="91">
        <v>28</v>
      </c>
      <c r="N46" s="112">
        <v>968</v>
      </c>
      <c r="O46" s="92">
        <v>118897600</v>
      </c>
      <c r="P46" s="92">
        <v>13022700</v>
      </c>
      <c r="Q46" s="92">
        <v>5260350</v>
      </c>
      <c r="R46" s="92">
        <v>46140050</v>
      </c>
      <c r="S46" s="92">
        <v>5489150</v>
      </c>
      <c r="T46" s="113">
        <v>188809850</v>
      </c>
      <c r="U46" s="92">
        <v>2377805000</v>
      </c>
      <c r="V46" s="92">
        <v>180637000</v>
      </c>
      <c r="W46" s="92">
        <v>74296000</v>
      </c>
      <c r="X46" s="92">
        <v>922801000</v>
      </c>
      <c r="Y46" s="92">
        <v>102084000</v>
      </c>
      <c r="Z46" s="113">
        <v>3657623000</v>
      </c>
      <c r="AA46" s="92">
        <v>1084246000</v>
      </c>
      <c r="AB46" s="92">
        <v>54587000</v>
      </c>
      <c r="AC46" s="92">
        <v>30678000</v>
      </c>
      <c r="AD46" s="92">
        <v>822185000</v>
      </c>
      <c r="AE46" s="92">
        <v>36508000</v>
      </c>
      <c r="AF46" s="113">
        <v>2028204000</v>
      </c>
      <c r="AG46" s="90">
        <v>6479</v>
      </c>
      <c r="AH46" s="91">
        <v>368</v>
      </c>
      <c r="AI46" s="91">
        <v>188</v>
      </c>
      <c r="AJ46" s="91">
        <v>744</v>
      </c>
      <c r="AK46" s="91">
        <v>208</v>
      </c>
      <c r="AL46" s="112">
        <v>7987</v>
      </c>
      <c r="AM46" s="91">
        <v>912</v>
      </c>
      <c r="AN46" s="91">
        <v>7</v>
      </c>
      <c r="AO46" s="91">
        <v>39</v>
      </c>
      <c r="AP46" s="91">
        <v>11</v>
      </c>
      <c r="AQ46" s="91">
        <v>28</v>
      </c>
      <c r="AR46" s="112">
        <v>997</v>
      </c>
      <c r="AS46" s="92">
        <v>89513550</v>
      </c>
      <c r="AT46" s="92">
        <v>12670850</v>
      </c>
      <c r="AU46" s="92">
        <v>4621450</v>
      </c>
      <c r="AV46" s="92">
        <v>28858450</v>
      </c>
      <c r="AW46" s="92">
        <v>4862500</v>
      </c>
      <c r="AX46" s="113">
        <v>140526800</v>
      </c>
      <c r="AY46" s="92">
        <v>1790023000</v>
      </c>
      <c r="AZ46" s="92">
        <v>157372000</v>
      </c>
      <c r="BA46" s="92">
        <v>59343000</v>
      </c>
      <c r="BB46" s="92">
        <v>577169000</v>
      </c>
      <c r="BC46" s="92">
        <v>87802000</v>
      </c>
      <c r="BD46" s="113">
        <v>2671709000</v>
      </c>
      <c r="BE46" s="92">
        <v>698021000</v>
      </c>
      <c r="BF46" s="92">
        <v>45410000</v>
      </c>
      <c r="BG46" s="92">
        <v>23847000</v>
      </c>
      <c r="BH46" s="92">
        <v>493091000</v>
      </c>
      <c r="BI46" s="92">
        <v>25348000</v>
      </c>
      <c r="BJ46" s="113">
        <v>1285717000</v>
      </c>
      <c r="BK46" s="88">
        <f t="shared" si="82"/>
        <v>0.55331429856694858</v>
      </c>
      <c r="BL46" s="88">
        <f t="shared" si="83"/>
        <v>0.20209205020920495</v>
      </c>
      <c r="BM46" s="88">
        <f t="shared" si="84"/>
        <v>0.28645112592778976</v>
      </c>
      <c r="BN46" s="88">
        <f t="shared" si="85"/>
        <v>0.66741027518247131</v>
      </c>
      <c r="BO46" s="88">
        <f t="shared" si="86"/>
        <v>0.32836561317927204</v>
      </c>
      <c r="BP46" s="88">
        <f t="shared" si="87"/>
        <v>0.14783443052131262</v>
      </c>
      <c r="BQ46" s="88">
        <f t="shared" si="88"/>
        <v>0.25197580169522937</v>
      </c>
      <c r="BR46" s="88">
        <f t="shared" si="89"/>
        <v>0.59884020105029889</v>
      </c>
      <c r="BS46" s="88">
        <f t="shared" si="90"/>
        <v>0.57748866974614166</v>
      </c>
      <c r="BT46" s="88">
        <f t="shared" si="91"/>
        <v>0.36901997934655317</v>
      </c>
      <c r="BU46" s="19"/>
      <c r="BV46" s="17"/>
      <c r="BW46" s="17"/>
      <c r="BY46" s="16"/>
      <c r="BZ46" s="5"/>
      <c r="CA46" s="18"/>
      <c r="CB46" s="18"/>
      <c r="CC46" s="18"/>
      <c r="CD46" s="18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</row>
    <row r="47" spans="1:16056" x14ac:dyDescent="0.25">
      <c r="A47" s="35" t="s">
        <v>22</v>
      </c>
      <c r="B47" s="61" t="s">
        <v>39</v>
      </c>
      <c r="C47" s="114">
        <v>11105</v>
      </c>
      <c r="D47" s="116">
        <v>617</v>
      </c>
      <c r="E47" s="116">
        <v>343</v>
      </c>
      <c r="F47" s="114">
        <v>2226</v>
      </c>
      <c r="G47" s="116">
        <v>186</v>
      </c>
      <c r="H47" s="112">
        <v>14477</v>
      </c>
      <c r="I47" s="114">
        <v>1221</v>
      </c>
      <c r="J47" s="116">
        <v>24</v>
      </c>
      <c r="K47" s="116">
        <v>74</v>
      </c>
      <c r="L47" s="116">
        <v>534</v>
      </c>
      <c r="M47" s="116">
        <v>21</v>
      </c>
      <c r="N47" s="112">
        <v>1874</v>
      </c>
      <c r="O47" s="95">
        <v>356089400</v>
      </c>
      <c r="P47" s="95">
        <v>36549500</v>
      </c>
      <c r="Q47" s="95">
        <v>29020900</v>
      </c>
      <c r="R47" s="96">
        <v>140675350</v>
      </c>
      <c r="S47" s="95">
        <v>4861100</v>
      </c>
      <c r="T47" s="113">
        <v>567196250</v>
      </c>
      <c r="U47" s="115">
        <v>7116532000</v>
      </c>
      <c r="V47" s="115">
        <v>535499000</v>
      </c>
      <c r="W47" s="115">
        <v>395088000</v>
      </c>
      <c r="X47" s="115">
        <v>2811917000</v>
      </c>
      <c r="Y47" s="115">
        <v>94695000</v>
      </c>
      <c r="Z47" s="113">
        <v>10953731000</v>
      </c>
      <c r="AA47" s="115">
        <v>4335366000</v>
      </c>
      <c r="AB47" s="115">
        <v>209318000</v>
      </c>
      <c r="AC47" s="115">
        <v>101410000</v>
      </c>
      <c r="AD47" s="115">
        <v>2384265000</v>
      </c>
      <c r="AE47" s="115">
        <v>52625000</v>
      </c>
      <c r="AF47" s="113">
        <v>7082984000</v>
      </c>
      <c r="AG47" s="93">
        <v>11093</v>
      </c>
      <c r="AH47" s="93">
        <v>617</v>
      </c>
      <c r="AI47" s="93">
        <v>342</v>
      </c>
      <c r="AJ47" s="94">
        <v>2222</v>
      </c>
      <c r="AK47" s="93">
        <v>186</v>
      </c>
      <c r="AL47" s="112">
        <v>14460</v>
      </c>
      <c r="AM47" s="93">
        <v>1233</v>
      </c>
      <c r="AN47" s="93">
        <v>23</v>
      </c>
      <c r="AO47" s="93">
        <v>75</v>
      </c>
      <c r="AP47" s="94">
        <v>539</v>
      </c>
      <c r="AQ47" s="93">
        <v>21</v>
      </c>
      <c r="AR47" s="112">
        <v>1891</v>
      </c>
      <c r="AS47" s="95">
        <v>271911450</v>
      </c>
      <c r="AT47" s="95">
        <v>34874690</v>
      </c>
      <c r="AU47" s="95">
        <v>28552550</v>
      </c>
      <c r="AV47" s="96">
        <v>109306450</v>
      </c>
      <c r="AW47" s="95">
        <v>3621300</v>
      </c>
      <c r="AX47" s="113">
        <v>448266440</v>
      </c>
      <c r="AY47" s="115">
        <v>5437155000</v>
      </c>
      <c r="AZ47" s="115">
        <v>478828000</v>
      </c>
      <c r="BA47" s="115">
        <v>384599000</v>
      </c>
      <c r="BB47" s="115">
        <v>2179669000</v>
      </c>
      <c r="BC47" s="115">
        <v>70480000</v>
      </c>
      <c r="BD47" s="113">
        <v>8550731000</v>
      </c>
      <c r="BE47" s="115">
        <v>2902227000</v>
      </c>
      <c r="BF47" s="115">
        <v>191200000</v>
      </c>
      <c r="BG47" s="115">
        <v>91972000</v>
      </c>
      <c r="BH47" s="115">
        <v>1790769000</v>
      </c>
      <c r="BI47" s="115">
        <v>32846000</v>
      </c>
      <c r="BJ47" s="113">
        <v>5009014000</v>
      </c>
      <c r="BK47" s="88">
        <f t="shared" si="82"/>
        <v>0.49380665261538814</v>
      </c>
      <c r="BL47" s="88">
        <f t="shared" si="83"/>
        <v>9.4759414225941363E-2</v>
      </c>
      <c r="BM47" s="88">
        <f t="shared" si="84"/>
        <v>0.10261818814421786</v>
      </c>
      <c r="BN47" s="88">
        <f t="shared" si="85"/>
        <v>0.33141963033758115</v>
      </c>
      <c r="BO47" s="88">
        <f t="shared" si="86"/>
        <v>0.30887053983195245</v>
      </c>
      <c r="BP47" s="88">
        <f t="shared" si="87"/>
        <v>0.11835356328368429</v>
      </c>
      <c r="BQ47" s="88">
        <f t="shared" si="88"/>
        <v>2.7272561811133134E-2</v>
      </c>
      <c r="BR47" s="88">
        <f t="shared" si="89"/>
        <v>0.29006606048900085</v>
      </c>
      <c r="BS47" s="88">
        <f t="shared" si="90"/>
        <v>0.41404755506772384</v>
      </c>
      <c r="BT47" s="88">
        <f t="shared" si="91"/>
        <v>0.28102860445498745</v>
      </c>
      <c r="BU47" s="19"/>
      <c r="BV47" s="17"/>
      <c r="BW47" s="17"/>
      <c r="BY47" s="16"/>
      <c r="BZ47" s="5"/>
      <c r="CA47" s="18"/>
      <c r="CB47" s="18"/>
      <c r="CC47" s="18"/>
      <c r="CD47" s="18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</row>
    <row r="48" spans="1:16056" x14ac:dyDescent="0.25">
      <c r="A48" s="35" t="s">
        <v>22</v>
      </c>
      <c r="B48" s="61" t="s">
        <v>40</v>
      </c>
      <c r="C48" s="90">
        <v>5919</v>
      </c>
      <c r="D48" s="91">
        <v>670</v>
      </c>
      <c r="E48" s="91">
        <v>18</v>
      </c>
      <c r="F48" s="90">
        <v>2573</v>
      </c>
      <c r="G48" s="91">
        <v>129</v>
      </c>
      <c r="H48" s="112">
        <v>9309</v>
      </c>
      <c r="I48" s="91">
        <v>410</v>
      </c>
      <c r="J48" s="91">
        <v>38</v>
      </c>
      <c r="K48" s="91">
        <v>5</v>
      </c>
      <c r="L48" s="91">
        <v>148</v>
      </c>
      <c r="M48" s="91">
        <v>34</v>
      </c>
      <c r="N48" s="112">
        <v>635</v>
      </c>
      <c r="O48" s="92">
        <v>118995350</v>
      </c>
      <c r="P48" s="92">
        <v>20601350</v>
      </c>
      <c r="Q48" s="92">
        <v>42920450</v>
      </c>
      <c r="R48" s="92">
        <v>256276600</v>
      </c>
      <c r="S48" s="92">
        <v>2921350</v>
      </c>
      <c r="T48" s="113">
        <v>441715100</v>
      </c>
      <c r="U48" s="92">
        <v>2373737000</v>
      </c>
      <c r="V48" s="92">
        <v>309081000</v>
      </c>
      <c r="W48" s="92">
        <v>537441000</v>
      </c>
      <c r="X48" s="92">
        <v>5082289000</v>
      </c>
      <c r="Y48" s="92">
        <v>56003000</v>
      </c>
      <c r="Z48" s="113">
        <v>8358551000</v>
      </c>
      <c r="AA48" s="92">
        <v>1177790000</v>
      </c>
      <c r="AB48" s="92">
        <v>123409000</v>
      </c>
      <c r="AC48" s="92">
        <v>11044000</v>
      </c>
      <c r="AD48" s="92">
        <v>4360796000</v>
      </c>
      <c r="AE48" s="92">
        <v>25256000</v>
      </c>
      <c r="AF48" s="113">
        <v>5698295000</v>
      </c>
      <c r="AG48" s="90">
        <v>5911</v>
      </c>
      <c r="AH48" s="91">
        <v>675</v>
      </c>
      <c r="AI48" s="91">
        <v>16</v>
      </c>
      <c r="AJ48" s="90">
        <v>2624</v>
      </c>
      <c r="AK48" s="91">
        <v>131</v>
      </c>
      <c r="AL48" s="112">
        <v>9357</v>
      </c>
      <c r="AM48" s="91">
        <v>415</v>
      </c>
      <c r="AN48" s="91">
        <v>39</v>
      </c>
      <c r="AO48" s="91">
        <v>5</v>
      </c>
      <c r="AP48" s="91">
        <v>98</v>
      </c>
      <c r="AQ48" s="91">
        <v>31</v>
      </c>
      <c r="AR48" s="112">
        <v>588</v>
      </c>
      <c r="AS48" s="92">
        <v>88867400</v>
      </c>
      <c r="AT48" s="92">
        <v>17212550</v>
      </c>
      <c r="AU48" s="92">
        <v>43304000</v>
      </c>
      <c r="AV48" s="92">
        <v>179947700</v>
      </c>
      <c r="AW48" s="92">
        <v>2237550</v>
      </c>
      <c r="AX48" s="113">
        <v>331569200</v>
      </c>
      <c r="AY48" s="92">
        <v>1769711000</v>
      </c>
      <c r="AZ48" s="92">
        <v>236917000</v>
      </c>
      <c r="BA48" s="92">
        <v>540545000</v>
      </c>
      <c r="BB48" s="92">
        <v>3555651000</v>
      </c>
      <c r="BC48" s="92">
        <v>43638000</v>
      </c>
      <c r="BD48" s="113">
        <v>6146462000</v>
      </c>
      <c r="BE48" s="92">
        <v>723261000</v>
      </c>
      <c r="BF48" s="92">
        <v>87417000</v>
      </c>
      <c r="BG48" s="92">
        <v>10554000</v>
      </c>
      <c r="BH48" s="92">
        <v>2887532000</v>
      </c>
      <c r="BI48" s="92">
        <v>16825000</v>
      </c>
      <c r="BJ48" s="113">
        <v>3725589000</v>
      </c>
      <c r="BK48" s="88">
        <f t="shared" si="82"/>
        <v>0.6284439503858219</v>
      </c>
      <c r="BL48" s="88">
        <f t="shared" si="83"/>
        <v>0.41172769598590664</v>
      </c>
      <c r="BM48" s="88">
        <f t="shared" si="84"/>
        <v>4.6427894637104394E-2</v>
      </c>
      <c r="BN48" s="88">
        <f t="shared" si="85"/>
        <v>0.51021564436342182</v>
      </c>
      <c r="BO48" s="88">
        <f t="shared" si="86"/>
        <v>0.34131335568349863</v>
      </c>
      <c r="BP48" s="88">
        <f t="shared" si="87"/>
        <v>0.30459612438111239</v>
      </c>
      <c r="BQ48" s="88">
        <f t="shared" si="88"/>
        <v>-5.742352625590863E-3</v>
      </c>
      <c r="BR48" s="88">
        <f t="shared" si="89"/>
        <v>0.4293554119906593</v>
      </c>
      <c r="BS48" s="88">
        <f t="shared" si="90"/>
        <v>0.52950177810810595</v>
      </c>
      <c r="BT48" s="88">
        <f t="shared" si="91"/>
        <v>0.35989631108107401</v>
      </c>
      <c r="BU48" s="19"/>
      <c r="BV48" s="17"/>
      <c r="BW48" s="17"/>
      <c r="BY48" s="16"/>
      <c r="BZ48" s="5"/>
      <c r="CA48" s="18"/>
      <c r="CB48" s="18"/>
      <c r="CC48" s="18"/>
      <c r="CD48" s="18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</row>
    <row r="49" spans="1:72" x14ac:dyDescent="0.25">
      <c r="A49" s="35" t="s">
        <v>22</v>
      </c>
      <c r="B49" s="61" t="s">
        <v>42</v>
      </c>
      <c r="C49" s="86">
        <v>23663</v>
      </c>
      <c r="D49" s="86">
        <v>1563</v>
      </c>
      <c r="E49" s="86">
        <v>731</v>
      </c>
      <c r="F49" s="86">
        <v>3539</v>
      </c>
      <c r="G49" s="86">
        <v>349</v>
      </c>
      <c r="H49" s="112">
        <v>29845</v>
      </c>
      <c r="I49" s="86">
        <v>2831</v>
      </c>
      <c r="J49" s="86">
        <v>73</v>
      </c>
      <c r="K49" s="86">
        <v>116</v>
      </c>
      <c r="L49" s="86">
        <v>171</v>
      </c>
      <c r="M49" s="86">
        <v>144</v>
      </c>
      <c r="N49" s="112">
        <v>3335</v>
      </c>
      <c r="O49" s="87">
        <v>586101650</v>
      </c>
      <c r="P49" s="87">
        <v>68908750</v>
      </c>
      <c r="Q49" s="87">
        <v>39921450</v>
      </c>
      <c r="R49" s="87">
        <v>152651600</v>
      </c>
      <c r="S49" s="87">
        <v>21918800</v>
      </c>
      <c r="T49" s="113">
        <v>869502250</v>
      </c>
      <c r="U49" s="87">
        <v>11721888000</v>
      </c>
      <c r="V49" s="87">
        <v>916060000</v>
      </c>
      <c r="W49" s="87">
        <v>494049000</v>
      </c>
      <c r="X49" s="87">
        <v>3053022000</v>
      </c>
      <c r="Y49" s="87">
        <v>350546000</v>
      </c>
      <c r="Z49" s="113">
        <v>16535565000</v>
      </c>
      <c r="AA49" s="87">
        <v>5450361000</v>
      </c>
      <c r="AB49" s="87">
        <v>336019000</v>
      </c>
      <c r="AC49" s="87">
        <v>154292000</v>
      </c>
      <c r="AD49" s="87">
        <v>2598851000</v>
      </c>
      <c r="AE49" s="87">
        <v>133269000</v>
      </c>
      <c r="AF49" s="113">
        <v>8672792000</v>
      </c>
      <c r="AG49" s="86">
        <v>23665</v>
      </c>
      <c r="AH49" s="86">
        <v>1565</v>
      </c>
      <c r="AI49" s="86">
        <v>728</v>
      </c>
      <c r="AJ49" s="86">
        <v>3538</v>
      </c>
      <c r="AK49" s="86">
        <v>350</v>
      </c>
      <c r="AL49" s="112">
        <v>29846</v>
      </c>
      <c r="AM49" s="86">
        <v>2830</v>
      </c>
      <c r="AN49" s="86">
        <v>76</v>
      </c>
      <c r="AO49" s="86">
        <v>114</v>
      </c>
      <c r="AP49" s="86">
        <v>171</v>
      </c>
      <c r="AQ49" s="86">
        <v>143</v>
      </c>
      <c r="AR49" s="112">
        <v>3334</v>
      </c>
      <c r="AS49" s="87">
        <v>443594650</v>
      </c>
      <c r="AT49" s="87">
        <v>63920000</v>
      </c>
      <c r="AU49" s="116">
        <v>38462700</v>
      </c>
      <c r="AV49" s="87">
        <v>111010000</v>
      </c>
      <c r="AW49" s="87">
        <v>19033450</v>
      </c>
      <c r="AX49" s="113">
        <v>676020800</v>
      </c>
      <c r="AY49" s="87">
        <v>8871748000</v>
      </c>
      <c r="AZ49" s="87">
        <v>810531000</v>
      </c>
      <c r="BA49" s="87">
        <v>447829000</v>
      </c>
      <c r="BB49" s="87">
        <v>2220200000</v>
      </c>
      <c r="BC49" s="87">
        <v>295659000</v>
      </c>
      <c r="BD49" s="113">
        <v>12645967000</v>
      </c>
      <c r="BE49" s="87">
        <v>3809259000</v>
      </c>
      <c r="BF49" s="87">
        <v>320757000</v>
      </c>
      <c r="BG49" s="87">
        <v>117769000</v>
      </c>
      <c r="BH49" s="87">
        <v>1828597000</v>
      </c>
      <c r="BI49" s="87">
        <v>100885000</v>
      </c>
      <c r="BJ49" s="113">
        <v>6177267000</v>
      </c>
      <c r="BK49" s="88">
        <f t="shared" si="82"/>
        <v>0.43081922232119152</v>
      </c>
      <c r="BL49" s="88">
        <f t="shared" si="83"/>
        <v>4.7581190745642266E-2</v>
      </c>
      <c r="BM49" s="88">
        <f t="shared" si="84"/>
        <v>0.31012405641552521</v>
      </c>
      <c r="BN49" s="88">
        <f t="shared" si="85"/>
        <v>0.42122676565694905</v>
      </c>
      <c r="BO49" s="88">
        <f t="shared" si="86"/>
        <v>0.321260252207344</v>
      </c>
      <c r="BP49" s="88">
        <f t="shared" si="87"/>
        <v>0.13019736444380281</v>
      </c>
      <c r="BQ49" s="88">
        <f t="shared" si="88"/>
        <v>0.10320903737810627</v>
      </c>
      <c r="BR49" s="88">
        <f t="shared" si="89"/>
        <v>0.37511125123862721</v>
      </c>
      <c r="BS49" s="88">
        <f t="shared" si="90"/>
        <v>0.40398528993485305</v>
      </c>
      <c r="BT49" s="88">
        <f t="shared" si="91"/>
        <v>0.30757616242395702</v>
      </c>
    </row>
    <row r="50" spans="1:72" x14ac:dyDescent="0.25">
      <c r="A50" s="35" t="s">
        <v>22</v>
      </c>
      <c r="B50" s="61" t="s">
        <v>44</v>
      </c>
      <c r="C50" s="93">
        <v>3944</v>
      </c>
      <c r="D50" s="93">
        <v>375</v>
      </c>
      <c r="E50" s="93">
        <v>151</v>
      </c>
      <c r="F50" s="94">
        <v>2002</v>
      </c>
      <c r="G50" s="93">
        <v>172</v>
      </c>
      <c r="H50" s="112">
        <v>6644</v>
      </c>
      <c r="I50" s="93">
        <v>411</v>
      </c>
      <c r="J50" s="93">
        <v>10</v>
      </c>
      <c r="K50" s="93">
        <v>26</v>
      </c>
      <c r="L50" s="94">
        <v>41</v>
      </c>
      <c r="M50" s="93">
        <v>18</v>
      </c>
      <c r="N50" s="112">
        <v>506</v>
      </c>
      <c r="O50" s="95">
        <v>56126520</v>
      </c>
      <c r="P50" s="95">
        <v>9762620</v>
      </c>
      <c r="Q50" s="95">
        <v>4197195</v>
      </c>
      <c r="R50" s="96">
        <v>64749910</v>
      </c>
      <c r="S50" s="95">
        <v>3321720</v>
      </c>
      <c r="T50" s="113">
        <v>138157965</v>
      </c>
      <c r="U50" s="95">
        <v>1122530400</v>
      </c>
      <c r="V50" s="95">
        <v>134846800</v>
      </c>
      <c r="W50" s="95">
        <v>55233100</v>
      </c>
      <c r="X50" s="96">
        <v>1294998200</v>
      </c>
      <c r="Y50" s="95">
        <v>53885600</v>
      </c>
      <c r="Z50" s="113">
        <v>2661494100</v>
      </c>
      <c r="AA50" s="95">
        <v>403744400</v>
      </c>
      <c r="AB50" s="95">
        <v>37935500</v>
      </c>
      <c r="AC50" s="95">
        <v>17452200</v>
      </c>
      <c r="AD50" s="96">
        <v>1000266200</v>
      </c>
      <c r="AE50" s="95">
        <v>18470300</v>
      </c>
      <c r="AF50" s="113">
        <v>1477868600</v>
      </c>
      <c r="AG50" s="93">
        <v>3944</v>
      </c>
      <c r="AH50" s="93">
        <v>376</v>
      </c>
      <c r="AI50" s="93">
        <v>150</v>
      </c>
      <c r="AJ50" s="94">
        <v>2003</v>
      </c>
      <c r="AK50" s="93">
        <v>172</v>
      </c>
      <c r="AL50" s="112">
        <v>6645</v>
      </c>
      <c r="AM50" s="93">
        <v>411</v>
      </c>
      <c r="AN50" s="93">
        <v>9</v>
      </c>
      <c r="AO50" s="93">
        <v>27</v>
      </c>
      <c r="AP50" s="94">
        <v>40</v>
      </c>
      <c r="AQ50" s="93">
        <v>18</v>
      </c>
      <c r="AR50" s="112">
        <v>505</v>
      </c>
      <c r="AS50" s="95">
        <v>45216800</v>
      </c>
      <c r="AT50" s="95">
        <v>9188375</v>
      </c>
      <c r="AU50" s="95">
        <v>3712915</v>
      </c>
      <c r="AV50" s="96">
        <v>47358600</v>
      </c>
      <c r="AW50" s="95">
        <v>3080920</v>
      </c>
      <c r="AX50" s="113">
        <v>108557610</v>
      </c>
      <c r="AY50" s="95">
        <v>904336000</v>
      </c>
      <c r="AZ50" s="95">
        <v>116135700</v>
      </c>
      <c r="BA50" s="95">
        <v>44016100</v>
      </c>
      <c r="BB50" s="96">
        <v>947172000</v>
      </c>
      <c r="BC50" s="95">
        <v>48895800</v>
      </c>
      <c r="BD50" s="113">
        <v>2060555600</v>
      </c>
      <c r="BE50" s="95">
        <v>293907200</v>
      </c>
      <c r="BF50" s="95">
        <v>31316800</v>
      </c>
      <c r="BG50" s="95">
        <v>13621500</v>
      </c>
      <c r="BH50" s="96">
        <v>668714000</v>
      </c>
      <c r="BI50" s="95">
        <v>15650100</v>
      </c>
      <c r="BJ50" s="113">
        <v>1023209600</v>
      </c>
      <c r="BK50" s="88">
        <f t="shared" si="82"/>
        <v>0.3737138797552424</v>
      </c>
      <c r="BL50" s="88">
        <f t="shared" si="83"/>
        <v>0.21134662545343064</v>
      </c>
      <c r="BM50" s="88">
        <f t="shared" si="84"/>
        <v>0.28122453474286968</v>
      </c>
      <c r="BN50" s="88">
        <f t="shared" si="85"/>
        <v>0.49580568075440312</v>
      </c>
      <c r="BO50" s="88">
        <f t="shared" si="86"/>
        <v>0.24127580899134826</v>
      </c>
      <c r="BP50" s="88">
        <f t="shared" si="87"/>
        <v>0.1611141104759346</v>
      </c>
      <c r="BQ50" s="88">
        <f t="shared" si="88"/>
        <v>0.25483857043218272</v>
      </c>
      <c r="BR50" s="88">
        <f t="shared" si="89"/>
        <v>0.36722601597175597</v>
      </c>
      <c r="BS50" s="88">
        <f t="shared" si="90"/>
        <v>0.44434590918615302</v>
      </c>
      <c r="BT50" s="88">
        <f t="shared" si="91"/>
        <v>0.29163906084358993</v>
      </c>
    </row>
    <row r="51" spans="1:72" x14ac:dyDescent="0.25">
      <c r="A51" s="35" t="s">
        <v>22</v>
      </c>
      <c r="B51" s="61" t="s">
        <v>46</v>
      </c>
      <c r="C51" s="86">
        <v>8666</v>
      </c>
      <c r="D51" s="86">
        <v>972</v>
      </c>
      <c r="E51" s="86">
        <v>343</v>
      </c>
      <c r="F51" s="86">
        <v>2178</v>
      </c>
      <c r="G51" s="86">
        <v>203</v>
      </c>
      <c r="H51" s="112">
        <v>12362</v>
      </c>
      <c r="I51" s="86">
        <v>992</v>
      </c>
      <c r="J51" s="86">
        <v>47</v>
      </c>
      <c r="K51" s="86">
        <v>66</v>
      </c>
      <c r="L51" s="86">
        <v>686</v>
      </c>
      <c r="M51" s="86">
        <v>35</v>
      </c>
      <c r="N51" s="112">
        <v>1826</v>
      </c>
      <c r="O51" s="87">
        <v>150705050</v>
      </c>
      <c r="P51" s="87">
        <v>38230100</v>
      </c>
      <c r="Q51" s="87">
        <v>46002250</v>
      </c>
      <c r="R51" s="87">
        <v>211729550</v>
      </c>
      <c r="S51" s="87">
        <v>4123150</v>
      </c>
      <c r="T51" s="113">
        <v>450790100</v>
      </c>
      <c r="U51" s="87">
        <v>3014101000</v>
      </c>
      <c r="V51" s="87">
        <v>536487000</v>
      </c>
      <c r="W51" s="87">
        <v>530265000</v>
      </c>
      <c r="X51" s="87">
        <v>4234401000</v>
      </c>
      <c r="Y51" s="87">
        <v>78756000</v>
      </c>
      <c r="Z51" s="113">
        <v>8394010000</v>
      </c>
      <c r="AA51" s="87">
        <v>1216723000</v>
      </c>
      <c r="AB51" s="87">
        <v>126367500</v>
      </c>
      <c r="AC51" s="87">
        <v>78123000</v>
      </c>
      <c r="AD51" s="87">
        <v>3875754000</v>
      </c>
      <c r="AE51" s="87">
        <v>34924000</v>
      </c>
      <c r="AF51" s="113">
        <v>5331891500</v>
      </c>
      <c r="AG51" s="86">
        <v>8647</v>
      </c>
      <c r="AH51" s="86">
        <v>986</v>
      </c>
      <c r="AI51" s="86">
        <v>343</v>
      </c>
      <c r="AJ51" s="86">
        <v>2183</v>
      </c>
      <c r="AK51" s="86">
        <v>203</v>
      </c>
      <c r="AL51" s="112">
        <v>12362</v>
      </c>
      <c r="AM51" s="86">
        <v>995</v>
      </c>
      <c r="AN51" s="86">
        <v>49</v>
      </c>
      <c r="AO51" s="86">
        <v>68</v>
      </c>
      <c r="AP51" s="86">
        <v>679</v>
      </c>
      <c r="AQ51" s="86">
        <v>35</v>
      </c>
      <c r="AR51" s="112">
        <v>1826</v>
      </c>
      <c r="AS51" s="87">
        <v>121775850</v>
      </c>
      <c r="AT51" s="87">
        <v>36352350</v>
      </c>
      <c r="AU51" s="87">
        <v>52053400</v>
      </c>
      <c r="AV51" s="87">
        <v>137125950</v>
      </c>
      <c r="AW51" s="87">
        <v>3243050</v>
      </c>
      <c r="AX51" s="113">
        <v>350550600</v>
      </c>
      <c r="AY51" s="87">
        <v>2435517000</v>
      </c>
      <c r="AZ51" s="87">
        <v>489980000</v>
      </c>
      <c r="BA51" s="87">
        <v>522849000</v>
      </c>
      <c r="BB51" s="87">
        <v>2742329000</v>
      </c>
      <c r="BC51" s="87">
        <v>61596000</v>
      </c>
      <c r="BD51" s="113">
        <v>6252271000</v>
      </c>
      <c r="BE51" s="87">
        <v>849465000</v>
      </c>
      <c r="BF51" s="87">
        <v>109592000</v>
      </c>
      <c r="BG51" s="87">
        <v>69904000</v>
      </c>
      <c r="BH51" s="87">
        <v>2438154000</v>
      </c>
      <c r="BI51" s="87">
        <v>24485000</v>
      </c>
      <c r="BJ51" s="113">
        <v>3491600000</v>
      </c>
      <c r="BK51" s="88">
        <f t="shared" si="82"/>
        <v>0.43234035540016369</v>
      </c>
      <c r="BL51" s="88">
        <f t="shared" si="83"/>
        <v>0.15307230454777732</v>
      </c>
      <c r="BM51" s="88">
        <f t="shared" si="84"/>
        <v>0.11757553215838867</v>
      </c>
      <c r="BN51" s="88">
        <f t="shared" si="85"/>
        <v>0.58962641408212946</v>
      </c>
      <c r="BO51" s="88">
        <f t="shared" si="86"/>
        <v>0.23756105993101251</v>
      </c>
      <c r="BP51" s="88">
        <f t="shared" si="87"/>
        <v>9.491611902526631E-2</v>
      </c>
      <c r="BQ51" s="88">
        <f t="shared" si="88"/>
        <v>1.4183827453050579E-2</v>
      </c>
      <c r="BR51" s="88">
        <f t="shared" si="89"/>
        <v>0.54408934887097793</v>
      </c>
      <c r="BS51" s="88">
        <f t="shared" si="90"/>
        <v>0.52706252148012367</v>
      </c>
      <c r="BT51" s="88">
        <f t="shared" si="91"/>
        <v>0.34255376966225559</v>
      </c>
    </row>
    <row r="52" spans="1:72" x14ac:dyDescent="0.25">
      <c r="A52" s="35" t="s">
        <v>22</v>
      </c>
      <c r="B52" s="61" t="s">
        <v>47</v>
      </c>
      <c r="C52" s="93">
        <v>8545</v>
      </c>
      <c r="D52" s="93">
        <v>272</v>
      </c>
      <c r="E52" s="93">
        <v>69</v>
      </c>
      <c r="F52" s="93">
        <v>928</v>
      </c>
      <c r="G52" s="93">
        <v>137</v>
      </c>
      <c r="H52" s="112">
        <v>9951</v>
      </c>
      <c r="I52" s="93">
        <v>1213</v>
      </c>
      <c r="J52" s="93">
        <v>30</v>
      </c>
      <c r="K52" s="93">
        <v>5</v>
      </c>
      <c r="L52" s="93">
        <v>677</v>
      </c>
      <c r="M52" s="93">
        <v>18</v>
      </c>
      <c r="N52" s="112">
        <v>1943</v>
      </c>
      <c r="O52" s="95">
        <v>324936325</v>
      </c>
      <c r="P52" s="95">
        <v>9325404</v>
      </c>
      <c r="Q52" s="95">
        <v>2872556</v>
      </c>
      <c r="R52" s="95">
        <v>106728700</v>
      </c>
      <c r="S52" s="95">
        <v>3935675</v>
      </c>
      <c r="T52" s="113">
        <v>447798660</v>
      </c>
      <c r="U52" s="92">
        <v>6498726500</v>
      </c>
      <c r="V52" s="92">
        <v>139812500</v>
      </c>
      <c r="W52" s="92">
        <v>34070000</v>
      </c>
      <c r="X52" s="92">
        <v>2134574000</v>
      </c>
      <c r="Y52" s="92">
        <v>78713500</v>
      </c>
      <c r="Z52" s="113">
        <v>8885896500</v>
      </c>
      <c r="AA52" s="92">
        <v>4039495000</v>
      </c>
      <c r="AB52" s="92">
        <v>60377600</v>
      </c>
      <c r="AC52" s="92">
        <v>19148000</v>
      </c>
      <c r="AD52" s="92">
        <v>1865237000</v>
      </c>
      <c r="AE52" s="92">
        <v>51715500</v>
      </c>
      <c r="AF52" s="113">
        <v>6035973100</v>
      </c>
      <c r="AG52" s="90">
        <v>8546</v>
      </c>
      <c r="AH52" s="90">
        <v>270</v>
      </c>
      <c r="AI52" s="90">
        <v>68</v>
      </c>
      <c r="AJ52" s="90">
        <v>924</v>
      </c>
      <c r="AK52" s="90">
        <v>137</v>
      </c>
      <c r="AL52" s="112">
        <v>9945</v>
      </c>
      <c r="AM52" s="91">
        <v>1233</v>
      </c>
      <c r="AN52" s="91">
        <v>31</v>
      </c>
      <c r="AO52" s="91">
        <v>6</v>
      </c>
      <c r="AP52" s="91">
        <v>662</v>
      </c>
      <c r="AQ52" s="91">
        <v>18</v>
      </c>
      <c r="AR52" s="112">
        <v>1950</v>
      </c>
      <c r="AS52" s="92">
        <v>257144975</v>
      </c>
      <c r="AT52" s="92">
        <v>8190080</v>
      </c>
      <c r="AU52" s="92">
        <v>2714198</v>
      </c>
      <c r="AV52" s="92">
        <v>80748975</v>
      </c>
      <c r="AW52" s="92">
        <v>15782750</v>
      </c>
      <c r="AX52" s="113">
        <v>364580978</v>
      </c>
      <c r="AY52" s="92">
        <v>5142899500</v>
      </c>
      <c r="AZ52" s="92">
        <v>124034500</v>
      </c>
      <c r="BA52" s="92">
        <v>32450000</v>
      </c>
      <c r="BB52" s="92">
        <v>1614979500</v>
      </c>
      <c r="BC52" s="92">
        <v>315655000</v>
      </c>
      <c r="BD52" s="113">
        <v>7230018500</v>
      </c>
      <c r="BE52" s="92">
        <v>2930486000</v>
      </c>
      <c r="BF52" s="92">
        <v>49173000</v>
      </c>
      <c r="BG52" s="92">
        <v>17771000</v>
      </c>
      <c r="BH52" s="92">
        <v>1366026500</v>
      </c>
      <c r="BI52" s="92">
        <v>36030000</v>
      </c>
      <c r="BJ52" s="113">
        <v>4399486500</v>
      </c>
      <c r="BK52" s="88">
        <f t="shared" si="82"/>
        <v>0.37843859346197184</v>
      </c>
      <c r="BL52" s="88">
        <f t="shared" si="83"/>
        <v>0.22786081792853796</v>
      </c>
      <c r="BM52" s="88">
        <f t="shared" si="84"/>
        <v>7.7485791457993392E-2</v>
      </c>
      <c r="BN52" s="88">
        <f t="shared" si="85"/>
        <v>0.3654471564058237</v>
      </c>
      <c r="BO52" s="88">
        <f t="shared" si="86"/>
        <v>0.26363085648475137</v>
      </c>
      <c r="BP52" s="88">
        <f t="shared" si="87"/>
        <v>0.12720654334076409</v>
      </c>
      <c r="BQ52" s="88">
        <f t="shared" si="88"/>
        <v>4.9922958397534689E-2</v>
      </c>
      <c r="BR52" s="88">
        <f t="shared" si="89"/>
        <v>0.32173442449269474</v>
      </c>
      <c r="BS52" s="88">
        <f t="shared" si="90"/>
        <v>0.37197218357187811</v>
      </c>
      <c r="BT52" s="88">
        <f t="shared" si="91"/>
        <v>0.22902818298459393</v>
      </c>
    </row>
    <row r="53" spans="1:72" x14ac:dyDescent="0.25">
      <c r="A53" s="35" t="s">
        <v>22</v>
      </c>
      <c r="B53" s="61" t="s">
        <v>48</v>
      </c>
      <c r="C53" s="97">
        <v>51333</v>
      </c>
      <c r="D53" s="97">
        <v>3598</v>
      </c>
      <c r="E53" s="97">
        <v>1327</v>
      </c>
      <c r="F53" s="97">
        <v>1231</v>
      </c>
      <c r="G53" s="98">
        <v>663</v>
      </c>
      <c r="H53" s="112">
        <v>58152</v>
      </c>
      <c r="I53" s="97">
        <v>3503</v>
      </c>
      <c r="J53" s="98">
        <v>79</v>
      </c>
      <c r="K53" s="98">
        <v>162</v>
      </c>
      <c r="L53" s="98">
        <v>328</v>
      </c>
      <c r="M53" s="98">
        <v>94</v>
      </c>
      <c r="N53" s="112">
        <v>4166</v>
      </c>
      <c r="O53" s="99">
        <v>1507920100</v>
      </c>
      <c r="P53" s="99">
        <v>215433450</v>
      </c>
      <c r="Q53" s="99">
        <v>81184050</v>
      </c>
      <c r="R53" s="99">
        <v>80194500</v>
      </c>
      <c r="S53" s="99">
        <v>65333700</v>
      </c>
      <c r="T53" s="113">
        <v>1950065800</v>
      </c>
      <c r="U53" s="100">
        <v>30158062000</v>
      </c>
      <c r="V53" s="99">
        <v>3249848000</v>
      </c>
      <c r="W53" s="99">
        <v>1174542000</v>
      </c>
      <c r="X53" s="99">
        <v>1603890000</v>
      </c>
      <c r="Y53" s="99">
        <v>1031078000</v>
      </c>
      <c r="Z53" s="113">
        <v>37217420000</v>
      </c>
      <c r="AA53" s="100">
        <v>16554944500</v>
      </c>
      <c r="AB53" s="99">
        <v>1282986500</v>
      </c>
      <c r="AC53" s="99">
        <v>567910500</v>
      </c>
      <c r="AD53" s="99">
        <v>1303903500</v>
      </c>
      <c r="AE53" s="99">
        <v>415722000</v>
      </c>
      <c r="AF53" s="113">
        <v>20125467000</v>
      </c>
      <c r="AG53" s="97">
        <v>51184</v>
      </c>
      <c r="AH53" s="97">
        <v>3597</v>
      </c>
      <c r="AI53" s="97">
        <v>1333</v>
      </c>
      <c r="AJ53" s="97">
        <v>1254</v>
      </c>
      <c r="AK53" s="98">
        <v>660</v>
      </c>
      <c r="AL53" s="112">
        <v>58028</v>
      </c>
      <c r="AM53" s="97">
        <v>3669</v>
      </c>
      <c r="AN53" s="98">
        <v>79</v>
      </c>
      <c r="AO53" s="98">
        <v>160</v>
      </c>
      <c r="AP53" s="98">
        <v>304</v>
      </c>
      <c r="AQ53" s="98">
        <v>94</v>
      </c>
      <c r="AR53" s="112">
        <v>4306</v>
      </c>
      <c r="AS53" s="99">
        <v>1072824500</v>
      </c>
      <c r="AT53" s="99">
        <v>205111400</v>
      </c>
      <c r="AU53" s="99">
        <v>76715800</v>
      </c>
      <c r="AV53" s="99">
        <v>55696950</v>
      </c>
      <c r="AW53" s="99">
        <v>61455450</v>
      </c>
      <c r="AX53" s="113">
        <v>1471804100</v>
      </c>
      <c r="AY53" s="100">
        <v>21455911000</v>
      </c>
      <c r="AZ53" s="99">
        <v>2810891000</v>
      </c>
      <c r="BA53" s="99">
        <v>977163000</v>
      </c>
      <c r="BB53" s="99">
        <v>1113939000</v>
      </c>
      <c r="BC53" s="99">
        <v>940654000</v>
      </c>
      <c r="BD53" s="113">
        <v>27298558000</v>
      </c>
      <c r="BE53" s="100">
        <v>10757495500</v>
      </c>
      <c r="BF53" s="99">
        <v>1189264500</v>
      </c>
      <c r="BG53" s="99">
        <v>485272000</v>
      </c>
      <c r="BH53" s="99">
        <v>877245500</v>
      </c>
      <c r="BI53" s="99">
        <v>360408000</v>
      </c>
      <c r="BJ53" s="113">
        <v>13669685500</v>
      </c>
      <c r="BK53" s="88">
        <f t="shared" si="82"/>
        <v>0.53892181502655512</v>
      </c>
      <c r="BL53" s="88">
        <f t="shared" si="83"/>
        <v>7.8806691026260367E-2</v>
      </c>
      <c r="BM53" s="88">
        <f t="shared" si="84"/>
        <v>0.17029315517895127</v>
      </c>
      <c r="BN53" s="88">
        <f t="shared" si="85"/>
        <v>0.48636100156683626</v>
      </c>
      <c r="BO53" s="88">
        <f t="shared" si="86"/>
        <v>0.40558291838552085</v>
      </c>
      <c r="BP53" s="88">
        <f t="shared" si="87"/>
        <v>0.15616293908230516</v>
      </c>
      <c r="BQ53" s="88">
        <f t="shared" si="88"/>
        <v>0.20199188876369645</v>
      </c>
      <c r="BR53" s="88">
        <f t="shared" si="89"/>
        <v>0.43983647219461752</v>
      </c>
      <c r="BS53" s="88">
        <f t="shared" si="90"/>
        <v>0.4722699362761491</v>
      </c>
      <c r="BT53" s="88">
        <f t="shared" si="91"/>
        <v>0.36334747058800687</v>
      </c>
    </row>
    <row r="54" spans="1:72" x14ac:dyDescent="0.25">
      <c r="A54" s="35" t="s">
        <v>22</v>
      </c>
      <c r="B54" s="61" t="s">
        <v>50</v>
      </c>
      <c r="C54" s="86">
        <v>113132</v>
      </c>
      <c r="D54" s="86">
        <v>7082</v>
      </c>
      <c r="E54" s="86">
        <v>3236</v>
      </c>
      <c r="F54" s="86">
        <v>5456</v>
      </c>
      <c r="G54" s="86">
        <v>1347</v>
      </c>
      <c r="H54" s="112">
        <v>130253</v>
      </c>
      <c r="I54" s="86">
        <v>6333</v>
      </c>
      <c r="J54" s="86">
        <v>101</v>
      </c>
      <c r="K54" s="86">
        <v>285</v>
      </c>
      <c r="L54" s="86">
        <v>437</v>
      </c>
      <c r="M54" s="86">
        <v>55</v>
      </c>
      <c r="N54" s="112">
        <v>7211</v>
      </c>
      <c r="O54" s="101">
        <v>4203310078</v>
      </c>
      <c r="P54" s="101">
        <v>517766447</v>
      </c>
      <c r="Q54" s="101">
        <v>216662358</v>
      </c>
      <c r="R54" s="101">
        <v>413331975</v>
      </c>
      <c r="S54" s="101">
        <v>131360493</v>
      </c>
      <c r="T54" s="113">
        <v>5482431351</v>
      </c>
      <c r="U54" s="101">
        <v>83970469566</v>
      </c>
      <c r="V54" s="101">
        <v>7581844977</v>
      </c>
      <c r="W54" s="101">
        <v>3237140002</v>
      </c>
      <c r="X54" s="101">
        <v>8262012500</v>
      </c>
      <c r="Y54" s="101">
        <v>2411129675</v>
      </c>
      <c r="Z54" s="113">
        <v>105462596720</v>
      </c>
      <c r="AA54" s="101">
        <v>56406876366</v>
      </c>
      <c r="AB54" s="101">
        <v>2782232024</v>
      </c>
      <c r="AC54" s="101">
        <v>2004254507</v>
      </c>
      <c r="AD54" s="101">
        <v>6722042200</v>
      </c>
      <c r="AE54" s="101">
        <v>1429870520</v>
      </c>
      <c r="AF54" s="113">
        <v>69345275617</v>
      </c>
      <c r="AG54" s="101">
        <v>112866</v>
      </c>
      <c r="AH54" s="101">
        <v>7330</v>
      </c>
      <c r="AI54" s="101">
        <v>3254</v>
      </c>
      <c r="AJ54" s="101">
        <v>5458</v>
      </c>
      <c r="AK54" s="101">
        <v>1347</v>
      </c>
      <c r="AL54" s="112">
        <v>130255</v>
      </c>
      <c r="AM54" s="101">
        <v>6332</v>
      </c>
      <c r="AN54" s="102">
        <v>104</v>
      </c>
      <c r="AO54" s="102">
        <v>283</v>
      </c>
      <c r="AP54" s="102">
        <v>436</v>
      </c>
      <c r="AQ54" s="102">
        <v>55</v>
      </c>
      <c r="AR54" s="112">
        <v>7210</v>
      </c>
      <c r="AS54" s="101">
        <v>3333275608</v>
      </c>
      <c r="AT54" s="101">
        <v>491978592</v>
      </c>
      <c r="AU54" s="101">
        <v>196070664</v>
      </c>
      <c r="AV54" s="101">
        <v>348415380</v>
      </c>
      <c r="AW54" s="101">
        <v>111653408</v>
      </c>
      <c r="AX54" s="113">
        <v>4481393652</v>
      </c>
      <c r="AY54" s="101">
        <v>66635406000</v>
      </c>
      <c r="AZ54" s="101">
        <v>7328036854</v>
      </c>
      <c r="BA54" s="101">
        <v>3026265002</v>
      </c>
      <c r="BB54" s="101">
        <v>6967854000</v>
      </c>
      <c r="BC54" s="101">
        <v>2048587020</v>
      </c>
      <c r="BD54" s="113">
        <v>86006148876</v>
      </c>
      <c r="BE54" s="101">
        <v>43309191000</v>
      </c>
      <c r="BF54" s="101">
        <v>2677075506</v>
      </c>
      <c r="BG54" s="101">
        <v>1877133007</v>
      </c>
      <c r="BH54" s="101">
        <v>5632523000</v>
      </c>
      <c r="BI54" s="101">
        <v>1259850020</v>
      </c>
      <c r="BJ54" s="113">
        <v>54755772533</v>
      </c>
      <c r="BK54" s="88">
        <f t="shared" si="82"/>
        <v>0.30242276670557056</v>
      </c>
      <c r="BL54" s="88">
        <f t="shared" si="83"/>
        <v>3.9280370600051295E-2</v>
      </c>
      <c r="BM54" s="88">
        <f t="shared" si="84"/>
        <v>6.7721093564468982E-2</v>
      </c>
      <c r="BN54" s="88">
        <f t="shared" si="85"/>
        <v>0.19343359982728869</v>
      </c>
      <c r="BO54" s="88">
        <f t="shared" si="86"/>
        <v>0.26014793946029235</v>
      </c>
      <c r="BP54" s="88">
        <f t="shared" si="87"/>
        <v>3.4635213776450735E-2</v>
      </c>
      <c r="BQ54" s="88">
        <f t="shared" si="88"/>
        <v>6.9681604175654499E-2</v>
      </c>
      <c r="BR54" s="88">
        <f t="shared" si="89"/>
        <v>0.18573272344684599</v>
      </c>
      <c r="BS54" s="88">
        <f t="shared" si="90"/>
        <v>0.26644684951175246</v>
      </c>
      <c r="BT54" s="88">
        <f t="shared" si="91"/>
        <v>0.22622159111032247</v>
      </c>
    </row>
    <row r="55" spans="1:72" x14ac:dyDescent="0.25">
      <c r="A55" s="35" t="s">
        <v>22</v>
      </c>
      <c r="B55" s="63" t="s">
        <v>51</v>
      </c>
      <c r="C55" s="86">
        <v>23831</v>
      </c>
      <c r="D55" s="86">
        <v>3747</v>
      </c>
      <c r="E55" s="86">
        <v>862</v>
      </c>
      <c r="F55" s="86">
        <v>5264</v>
      </c>
      <c r="G55" s="86"/>
      <c r="H55" s="112">
        <v>33704</v>
      </c>
      <c r="I55" s="86"/>
      <c r="J55" s="86"/>
      <c r="K55" s="86"/>
      <c r="L55" s="86"/>
      <c r="M55" s="86"/>
      <c r="N55" s="112">
        <v>0</v>
      </c>
      <c r="O55" s="101">
        <v>465408815</v>
      </c>
      <c r="P55" s="101">
        <v>234411456</v>
      </c>
      <c r="Q55" s="101">
        <v>51728100</v>
      </c>
      <c r="R55" s="101">
        <v>186541015</v>
      </c>
      <c r="S55" s="101"/>
      <c r="T55" s="113">
        <v>938089386</v>
      </c>
      <c r="U55" s="101">
        <v>9308176300</v>
      </c>
      <c r="V55" s="101">
        <v>3447298700</v>
      </c>
      <c r="W55" s="101">
        <v>721430000</v>
      </c>
      <c r="X55" s="101">
        <v>3730820300</v>
      </c>
      <c r="Y55" s="101"/>
      <c r="Z55" s="113">
        <v>17207725300</v>
      </c>
      <c r="AA55" s="101">
        <v>3943380300</v>
      </c>
      <c r="AB55" s="101">
        <v>1157186600</v>
      </c>
      <c r="AC55" s="101">
        <v>357384000</v>
      </c>
      <c r="AD55" s="101">
        <v>2250437500</v>
      </c>
      <c r="AE55" s="101"/>
      <c r="AF55" s="113">
        <v>7708388400</v>
      </c>
      <c r="AG55" s="101">
        <v>23831</v>
      </c>
      <c r="AH55" s="101">
        <v>3747</v>
      </c>
      <c r="AI55" s="101">
        <v>862</v>
      </c>
      <c r="AJ55" s="101">
        <v>5264</v>
      </c>
      <c r="AK55" s="101"/>
      <c r="AL55" s="112">
        <v>33704</v>
      </c>
      <c r="AM55" s="101"/>
      <c r="AN55" s="102"/>
      <c r="AO55" s="102"/>
      <c r="AP55" s="102"/>
      <c r="AQ55" s="102"/>
      <c r="AR55" s="112">
        <v>0</v>
      </c>
      <c r="AS55" s="101">
        <v>372554675</v>
      </c>
      <c r="AT55" s="101">
        <v>219829892</v>
      </c>
      <c r="AU55" s="101">
        <v>45852907</v>
      </c>
      <c r="AV55" s="101">
        <v>153570480</v>
      </c>
      <c r="AW55" s="101"/>
      <c r="AX55" s="113">
        <v>791807954</v>
      </c>
      <c r="AY55" s="101">
        <v>7451313500</v>
      </c>
      <c r="AZ55" s="101">
        <v>3021975900</v>
      </c>
      <c r="BA55" s="101">
        <v>574081000</v>
      </c>
      <c r="BB55" s="101">
        <v>3071409600</v>
      </c>
      <c r="BC55" s="101"/>
      <c r="BD55" s="113">
        <v>14118780000</v>
      </c>
      <c r="BE55" s="101">
        <v>2932845500</v>
      </c>
      <c r="BF55" s="101">
        <v>968379800</v>
      </c>
      <c r="BG55" s="101">
        <v>304120000</v>
      </c>
      <c r="BH55" s="101">
        <v>1908679700</v>
      </c>
      <c r="BI55" s="101"/>
      <c r="BJ55" s="113">
        <v>6114025000</v>
      </c>
      <c r="BK55" s="88">
        <f t="shared" si="82"/>
        <v>0.34455780231178212</v>
      </c>
      <c r="BL55" s="88">
        <f t="shared" si="83"/>
        <v>0.19497184885517016</v>
      </c>
      <c r="BM55" s="88">
        <f t="shared" si="84"/>
        <v>0.17514139155596475</v>
      </c>
      <c r="BN55" s="88">
        <f t="shared" si="85"/>
        <v>0.17905455797533754</v>
      </c>
      <c r="BO55" s="88">
        <f t="shared" si="86"/>
        <v>0.24919939283188119</v>
      </c>
      <c r="BP55" s="88">
        <f t="shared" si="87"/>
        <v>0.14074327991828128</v>
      </c>
      <c r="BQ55" s="88">
        <f t="shared" si="88"/>
        <v>0.2566693550213297</v>
      </c>
      <c r="BR55" s="88">
        <f t="shared" si="89"/>
        <v>0.2146931819188167</v>
      </c>
      <c r="BS55" s="88">
        <f t="shared" si="90"/>
        <v>0.26077148850389054</v>
      </c>
      <c r="BT55" s="88">
        <f t="shared" si="91"/>
        <v>0.21878273476886823</v>
      </c>
    </row>
    <row r="56" spans="1:72" x14ac:dyDescent="0.25">
      <c r="A56" s="35" t="s">
        <v>22</v>
      </c>
      <c r="B56" s="61" t="s">
        <v>52</v>
      </c>
      <c r="C56" s="97">
        <v>6840</v>
      </c>
      <c r="D56" s="98">
        <v>518</v>
      </c>
      <c r="E56" s="98">
        <v>72</v>
      </c>
      <c r="F56" s="97">
        <v>2611</v>
      </c>
      <c r="G56" s="98">
        <v>114</v>
      </c>
      <c r="H56" s="112">
        <v>10155</v>
      </c>
      <c r="I56" s="97">
        <v>1140</v>
      </c>
      <c r="J56" s="98">
        <v>24</v>
      </c>
      <c r="K56" s="98">
        <v>0</v>
      </c>
      <c r="L56" s="98">
        <v>469</v>
      </c>
      <c r="M56" s="98">
        <v>15</v>
      </c>
      <c r="N56" s="112">
        <v>1648</v>
      </c>
      <c r="O56" s="99">
        <v>267645150</v>
      </c>
      <c r="P56" s="99">
        <v>28221850</v>
      </c>
      <c r="Q56" s="99">
        <v>2290300</v>
      </c>
      <c r="R56" s="99">
        <v>158254600</v>
      </c>
      <c r="S56" s="99">
        <v>7254300</v>
      </c>
      <c r="T56" s="113">
        <v>463666200</v>
      </c>
      <c r="U56" s="99">
        <v>5352145000</v>
      </c>
      <c r="V56" s="99">
        <v>502800000</v>
      </c>
      <c r="W56" s="99">
        <v>36228000</v>
      </c>
      <c r="X56" s="99">
        <v>3162633000</v>
      </c>
      <c r="Y56" s="99">
        <v>131381000</v>
      </c>
      <c r="Z56" s="113">
        <v>9185187000</v>
      </c>
      <c r="AA56" s="99">
        <v>3284201000</v>
      </c>
      <c r="AB56" s="99">
        <v>239057000</v>
      </c>
      <c r="AC56" s="99">
        <v>22071000</v>
      </c>
      <c r="AD56" s="99">
        <v>2481525000</v>
      </c>
      <c r="AE56" s="99">
        <v>66052000</v>
      </c>
      <c r="AF56" s="113">
        <v>6092906000</v>
      </c>
      <c r="AG56" s="97">
        <v>6830</v>
      </c>
      <c r="AH56" s="98">
        <v>513</v>
      </c>
      <c r="AI56" s="98">
        <v>71</v>
      </c>
      <c r="AJ56" s="97">
        <v>2605</v>
      </c>
      <c r="AK56" s="98">
        <v>113</v>
      </c>
      <c r="AL56" s="112">
        <v>10132</v>
      </c>
      <c r="AM56" s="97">
        <v>1160</v>
      </c>
      <c r="AN56" s="98">
        <v>26</v>
      </c>
      <c r="AO56" s="98">
        <v>0</v>
      </c>
      <c r="AP56" s="98">
        <v>473</v>
      </c>
      <c r="AQ56" s="98">
        <v>15</v>
      </c>
      <c r="AR56" s="112">
        <v>1674</v>
      </c>
      <c r="AS56" s="99">
        <v>199553800</v>
      </c>
      <c r="AT56" s="99">
        <v>24328250</v>
      </c>
      <c r="AU56" s="99">
        <v>2077250</v>
      </c>
      <c r="AV56" s="99">
        <v>114487600</v>
      </c>
      <c r="AW56" s="99">
        <v>6056200</v>
      </c>
      <c r="AX56" s="113">
        <v>346503100</v>
      </c>
      <c r="AY56" s="99">
        <v>3990623000</v>
      </c>
      <c r="AZ56" s="99">
        <v>403805000</v>
      </c>
      <c r="BA56" s="99">
        <v>30188000</v>
      </c>
      <c r="BB56" s="99">
        <v>2285961000</v>
      </c>
      <c r="BC56" s="99">
        <v>107062000</v>
      </c>
      <c r="BD56" s="113">
        <v>6817639000</v>
      </c>
      <c r="BE56" s="99">
        <v>2350330000</v>
      </c>
      <c r="BF56" s="99">
        <v>189331000</v>
      </c>
      <c r="BG56" s="99">
        <v>17479000</v>
      </c>
      <c r="BH56" s="99">
        <v>1729122000</v>
      </c>
      <c r="BI56" s="99">
        <v>53490000</v>
      </c>
      <c r="BJ56" s="113">
        <v>4339752000</v>
      </c>
      <c r="BK56" s="88">
        <f t="shared" si="82"/>
        <v>0.39733611875779151</v>
      </c>
      <c r="BL56" s="88">
        <f t="shared" si="83"/>
        <v>0.26264056071113551</v>
      </c>
      <c r="BM56" s="88">
        <f t="shared" si="84"/>
        <v>0.26271525830997189</v>
      </c>
      <c r="BN56" s="88">
        <f t="shared" si="85"/>
        <v>0.43513586664214565</v>
      </c>
      <c r="BO56" s="88">
        <f t="shared" si="86"/>
        <v>0.34118031194627996</v>
      </c>
      <c r="BP56" s="88">
        <f t="shared" si="87"/>
        <v>0.24515545869912447</v>
      </c>
      <c r="BQ56" s="88">
        <f t="shared" si="88"/>
        <v>0.20007950178879019</v>
      </c>
      <c r="BR56" s="88">
        <f t="shared" si="89"/>
        <v>0.38350260568749861</v>
      </c>
      <c r="BS56" s="88">
        <f t="shared" si="90"/>
        <v>0.40397561888329103</v>
      </c>
      <c r="BT56" s="88">
        <f t="shared" si="91"/>
        <v>0.3472680204980052</v>
      </c>
    </row>
    <row r="57" spans="1:72" x14ac:dyDescent="0.25">
      <c r="A57" s="35" t="s">
        <v>22</v>
      </c>
      <c r="B57" s="61" t="s">
        <v>53</v>
      </c>
      <c r="C57" s="101">
        <v>2491</v>
      </c>
      <c r="D57" s="102">
        <v>181</v>
      </c>
      <c r="E57" s="102">
        <v>123</v>
      </c>
      <c r="F57" s="101">
        <v>2018</v>
      </c>
      <c r="G57" s="102">
        <v>131</v>
      </c>
      <c r="H57" s="112">
        <v>4944</v>
      </c>
      <c r="I57" s="102">
        <v>297</v>
      </c>
      <c r="J57" s="102">
        <v>7</v>
      </c>
      <c r="K57" s="102">
        <v>13</v>
      </c>
      <c r="L57" s="102">
        <v>10</v>
      </c>
      <c r="M57" s="102">
        <v>25</v>
      </c>
      <c r="N57" s="112">
        <v>352</v>
      </c>
      <c r="O57" s="101">
        <v>20391655</v>
      </c>
      <c r="P57" s="101">
        <v>2458450</v>
      </c>
      <c r="Q57" s="101">
        <v>9092600</v>
      </c>
      <c r="R57" s="101">
        <v>117272665</v>
      </c>
      <c r="S57" s="101">
        <v>2344775</v>
      </c>
      <c r="T57" s="113">
        <v>151560145</v>
      </c>
      <c r="U57" s="101">
        <v>404250100</v>
      </c>
      <c r="V57" s="101">
        <v>23089500</v>
      </c>
      <c r="W57" s="101">
        <v>103902500</v>
      </c>
      <c r="X57" s="101">
        <v>2345453300</v>
      </c>
      <c r="Y57" s="101">
        <v>26996500</v>
      </c>
      <c r="Z57" s="113">
        <v>2903691900</v>
      </c>
      <c r="AA57" s="101">
        <v>100570600</v>
      </c>
      <c r="AB57" s="101">
        <v>4223600</v>
      </c>
      <c r="AC57" s="101">
        <v>9894300</v>
      </c>
      <c r="AD57" s="101">
        <v>2248376300</v>
      </c>
      <c r="AE57" s="101">
        <v>4606600</v>
      </c>
      <c r="AF57" s="113">
        <v>2367671400</v>
      </c>
      <c r="AG57" s="101">
        <v>2490</v>
      </c>
      <c r="AH57" s="102">
        <v>182</v>
      </c>
      <c r="AI57" s="102">
        <v>123</v>
      </c>
      <c r="AJ57" s="101">
        <v>2018</v>
      </c>
      <c r="AK57" s="102">
        <v>131</v>
      </c>
      <c r="AL57" s="112">
        <v>4944</v>
      </c>
      <c r="AM57" s="102">
        <v>297</v>
      </c>
      <c r="AN57" s="102">
        <v>7</v>
      </c>
      <c r="AO57" s="102">
        <v>13</v>
      </c>
      <c r="AP57" s="102">
        <v>10</v>
      </c>
      <c r="AQ57" s="102">
        <v>25</v>
      </c>
      <c r="AR57" s="112">
        <v>352</v>
      </c>
      <c r="AS57" s="101">
        <v>17263030</v>
      </c>
      <c r="AT57" s="101">
        <v>2337200</v>
      </c>
      <c r="AU57" s="101">
        <v>8844960</v>
      </c>
      <c r="AV57" s="101">
        <v>81850615</v>
      </c>
      <c r="AW57" s="101">
        <v>2301180</v>
      </c>
      <c r="AX57" s="113">
        <v>112596985</v>
      </c>
      <c r="AY57" s="101">
        <v>341677600</v>
      </c>
      <c r="AZ57" s="101">
        <v>21706000</v>
      </c>
      <c r="BA57" s="101">
        <v>100944600</v>
      </c>
      <c r="BB57" s="101">
        <v>1637012300</v>
      </c>
      <c r="BC57" s="101">
        <v>26390600</v>
      </c>
      <c r="BD57" s="113">
        <v>2127731100</v>
      </c>
      <c r="BE57" s="101">
        <v>73915900</v>
      </c>
      <c r="BF57" s="101">
        <v>4204600</v>
      </c>
      <c r="BG57" s="101">
        <v>9128400</v>
      </c>
      <c r="BH57" s="101">
        <v>1547212300</v>
      </c>
      <c r="BI57" s="101">
        <v>4317700</v>
      </c>
      <c r="BJ57" s="113">
        <v>1638778900</v>
      </c>
      <c r="BK57" s="88">
        <f t="shared" si="82"/>
        <v>0.36060847530774831</v>
      </c>
      <c r="BL57" s="88">
        <f t="shared" si="83"/>
        <v>4.5188602958663449E-3</v>
      </c>
      <c r="BM57" s="88">
        <f t="shared" si="84"/>
        <v>8.3902984093598088E-2</v>
      </c>
      <c r="BN57" s="88">
        <f t="shared" si="85"/>
        <v>0.45317892056571685</v>
      </c>
      <c r="BO57" s="88">
        <f t="shared" si="86"/>
        <v>0.18313316412899172</v>
      </c>
      <c r="BP57" s="88">
        <f t="shared" si="87"/>
        <v>6.3738136920667099E-2</v>
      </c>
      <c r="BQ57" s="88">
        <f t="shared" si="88"/>
        <v>2.9302211311947435E-2</v>
      </c>
      <c r="BR57" s="88">
        <f t="shared" si="89"/>
        <v>0.4327646163684904</v>
      </c>
      <c r="BS57" s="88">
        <f t="shared" si="90"/>
        <v>0.44477781597017141</v>
      </c>
      <c r="BT57" s="88">
        <f t="shared" si="91"/>
        <v>0.36468931623925593</v>
      </c>
    </row>
    <row r="58" spans="1:72" x14ac:dyDescent="0.25">
      <c r="A58" s="35" t="s">
        <v>22</v>
      </c>
      <c r="B58" s="61" t="s">
        <v>55</v>
      </c>
      <c r="C58" s="97">
        <v>8970</v>
      </c>
      <c r="D58" s="98">
        <v>736</v>
      </c>
      <c r="E58" s="98">
        <v>264</v>
      </c>
      <c r="F58" s="97">
        <v>1906</v>
      </c>
      <c r="G58" s="98">
        <v>166</v>
      </c>
      <c r="H58" s="112">
        <v>12042</v>
      </c>
      <c r="I58" s="98">
        <v>598</v>
      </c>
      <c r="J58" s="98">
        <v>33</v>
      </c>
      <c r="K58" s="98">
        <v>51</v>
      </c>
      <c r="L58" s="98">
        <v>194</v>
      </c>
      <c r="M58" s="98">
        <v>17</v>
      </c>
      <c r="N58" s="112">
        <v>893</v>
      </c>
      <c r="O58" s="99">
        <v>162921800</v>
      </c>
      <c r="P58" s="99">
        <v>37716575</v>
      </c>
      <c r="Q58" s="99">
        <v>12370200</v>
      </c>
      <c r="R58" s="99">
        <v>152554525</v>
      </c>
      <c r="S58" s="99">
        <v>29730400</v>
      </c>
      <c r="T58" s="113">
        <v>395293500</v>
      </c>
      <c r="U58" s="99">
        <v>3240678000</v>
      </c>
      <c r="V58" s="99">
        <v>474052500</v>
      </c>
      <c r="W58" s="99">
        <v>139383000</v>
      </c>
      <c r="X58" s="99">
        <v>3051090500</v>
      </c>
      <c r="Y58" s="99">
        <v>387722000</v>
      </c>
      <c r="Z58" s="113">
        <v>7292926000</v>
      </c>
      <c r="AA58" s="99">
        <v>1183231500</v>
      </c>
      <c r="AB58" s="99">
        <v>139554500</v>
      </c>
      <c r="AC58" s="99">
        <v>51503500</v>
      </c>
      <c r="AD58" s="99">
        <v>2926778000</v>
      </c>
      <c r="AE58" s="99">
        <v>53187500</v>
      </c>
      <c r="AF58" s="113">
        <v>4354255000</v>
      </c>
      <c r="AG58" s="97">
        <v>8970</v>
      </c>
      <c r="AH58" s="98">
        <v>736</v>
      </c>
      <c r="AI58" s="98">
        <v>264</v>
      </c>
      <c r="AJ58" s="97">
        <v>1906</v>
      </c>
      <c r="AK58" s="98">
        <v>166</v>
      </c>
      <c r="AL58" s="112">
        <v>12042</v>
      </c>
      <c r="AM58" s="98">
        <v>598</v>
      </c>
      <c r="AN58" s="98">
        <v>33</v>
      </c>
      <c r="AO58" s="98">
        <v>51</v>
      </c>
      <c r="AP58" s="98">
        <v>194</v>
      </c>
      <c r="AQ58" s="98">
        <v>17</v>
      </c>
      <c r="AR58" s="112">
        <v>893</v>
      </c>
      <c r="AS58" s="99">
        <v>133305550</v>
      </c>
      <c r="AT58" s="99">
        <v>37479225</v>
      </c>
      <c r="AU58" s="99">
        <v>12224050</v>
      </c>
      <c r="AV58" s="99">
        <v>107649525</v>
      </c>
      <c r="AW58" s="99">
        <v>29346800</v>
      </c>
      <c r="AX58" s="113">
        <v>320005150</v>
      </c>
      <c r="AY58" s="99">
        <v>2648648000</v>
      </c>
      <c r="AZ58" s="99">
        <v>415619500</v>
      </c>
      <c r="BA58" s="99">
        <v>130475000</v>
      </c>
      <c r="BB58" s="99">
        <v>2152990500</v>
      </c>
      <c r="BC58" s="99">
        <v>374297000</v>
      </c>
      <c r="BD58" s="113">
        <v>5722030000</v>
      </c>
      <c r="BE58" s="99">
        <v>961605500</v>
      </c>
      <c r="BF58" s="99">
        <v>137311500</v>
      </c>
      <c r="BG58" s="99">
        <v>47496000</v>
      </c>
      <c r="BH58" s="99">
        <v>2046905500</v>
      </c>
      <c r="BI58" s="99">
        <v>50544500</v>
      </c>
      <c r="BJ58" s="113">
        <v>3243863000</v>
      </c>
      <c r="BK58" s="88">
        <f t="shared" si="82"/>
        <v>0.23047497128500205</v>
      </c>
      <c r="BL58" s="88">
        <f t="shared" si="83"/>
        <v>1.633512123893488E-2</v>
      </c>
      <c r="BM58" s="88">
        <f t="shared" si="84"/>
        <v>8.4375526360114472E-2</v>
      </c>
      <c r="BN58" s="88">
        <f t="shared" si="85"/>
        <v>0.42985496887863173</v>
      </c>
      <c r="BO58" s="88">
        <f t="shared" si="86"/>
        <v>0.22352158535222499</v>
      </c>
      <c r="BP58" s="88">
        <f t="shared" si="87"/>
        <v>0.14059253716440168</v>
      </c>
      <c r="BQ58" s="88">
        <f t="shared" si="88"/>
        <v>6.8273615635179086E-2</v>
      </c>
      <c r="BR58" s="88">
        <f t="shared" si="89"/>
        <v>0.41714071659861007</v>
      </c>
      <c r="BS58" s="88">
        <f t="shared" si="90"/>
        <v>0.34230545494677189</v>
      </c>
      <c r="BT58" s="88">
        <f t="shared" si="91"/>
        <v>0.27453473679795448</v>
      </c>
    </row>
    <row r="59" spans="1:72" x14ac:dyDescent="0.25">
      <c r="A59" s="35" t="s">
        <v>22</v>
      </c>
      <c r="B59" s="61" t="s">
        <v>57</v>
      </c>
      <c r="C59" s="101">
        <v>5377</v>
      </c>
      <c r="D59" s="102">
        <v>388</v>
      </c>
      <c r="E59" s="102">
        <v>46</v>
      </c>
      <c r="F59" s="101">
        <v>2783</v>
      </c>
      <c r="G59" s="102">
        <v>167</v>
      </c>
      <c r="H59" s="112">
        <v>8761</v>
      </c>
      <c r="I59" s="102">
        <v>310</v>
      </c>
      <c r="J59" s="102">
        <v>15</v>
      </c>
      <c r="K59" s="102">
        <v>15</v>
      </c>
      <c r="L59" s="102">
        <v>219</v>
      </c>
      <c r="M59" s="102">
        <v>8</v>
      </c>
      <c r="N59" s="112">
        <v>567</v>
      </c>
      <c r="O59" s="101">
        <v>139308845</v>
      </c>
      <c r="P59" s="101">
        <v>16953025</v>
      </c>
      <c r="Q59" s="101">
        <v>1007890</v>
      </c>
      <c r="R59" s="101">
        <v>119877950</v>
      </c>
      <c r="S59" s="101">
        <v>4442540</v>
      </c>
      <c r="T59" s="113">
        <v>281590250</v>
      </c>
      <c r="U59" s="101">
        <v>2786176900</v>
      </c>
      <c r="V59" s="101">
        <v>237158300</v>
      </c>
      <c r="W59" s="101">
        <v>18904000</v>
      </c>
      <c r="X59" s="101">
        <v>2397549000</v>
      </c>
      <c r="Y59" s="101">
        <v>73495800</v>
      </c>
      <c r="Z59" s="113">
        <v>5513284000</v>
      </c>
      <c r="AA59" s="101">
        <v>1275541900</v>
      </c>
      <c r="AB59" s="101">
        <v>68982800</v>
      </c>
      <c r="AC59" s="101">
        <v>11008000</v>
      </c>
      <c r="AD59" s="101">
        <v>1744131000</v>
      </c>
      <c r="AE59" s="101">
        <v>28612900</v>
      </c>
      <c r="AF59" s="113">
        <v>3128276600</v>
      </c>
      <c r="AG59" s="101">
        <v>5349</v>
      </c>
      <c r="AH59" s="102">
        <v>387</v>
      </c>
      <c r="AI59" s="102">
        <v>47</v>
      </c>
      <c r="AJ59" s="101">
        <v>2776</v>
      </c>
      <c r="AK59" s="102">
        <v>167</v>
      </c>
      <c r="AL59" s="112">
        <v>8726</v>
      </c>
      <c r="AM59" s="102">
        <v>338</v>
      </c>
      <c r="AN59" s="102">
        <v>15</v>
      </c>
      <c r="AO59" s="102">
        <v>14</v>
      </c>
      <c r="AP59" s="102">
        <v>225</v>
      </c>
      <c r="AQ59" s="102">
        <v>8</v>
      </c>
      <c r="AR59" s="112">
        <v>600</v>
      </c>
      <c r="AS59" s="101">
        <v>105073675</v>
      </c>
      <c r="AT59" s="101">
        <v>12376121</v>
      </c>
      <c r="AU59" s="101">
        <v>1025370</v>
      </c>
      <c r="AV59" s="101">
        <v>102798990</v>
      </c>
      <c r="AW59" s="101">
        <v>4198003</v>
      </c>
      <c r="AX59" s="113">
        <v>225472159</v>
      </c>
      <c r="AY59" s="101">
        <v>2101473500</v>
      </c>
      <c r="AZ59" s="101">
        <v>162628900</v>
      </c>
      <c r="BA59" s="101">
        <v>15765000</v>
      </c>
      <c r="BB59" s="101">
        <v>2055979800</v>
      </c>
      <c r="BC59" s="101">
        <v>65373500</v>
      </c>
      <c r="BD59" s="113">
        <v>4401220700</v>
      </c>
      <c r="BE59" s="101">
        <v>945156500</v>
      </c>
      <c r="BF59" s="101">
        <v>60940000</v>
      </c>
      <c r="BG59" s="101">
        <v>8510000</v>
      </c>
      <c r="BH59" s="101">
        <v>1474007800</v>
      </c>
      <c r="BI59" s="101">
        <v>25753400</v>
      </c>
      <c r="BJ59" s="113">
        <v>2514367700</v>
      </c>
      <c r="BK59" s="88">
        <f t="shared" si="82"/>
        <v>0.34955629041328073</v>
      </c>
      <c r="BL59" s="88">
        <f t="shared" si="83"/>
        <v>0.13197899573350846</v>
      </c>
      <c r="BM59" s="88">
        <f t="shared" si="84"/>
        <v>0.29353701527614562</v>
      </c>
      <c r="BN59" s="88">
        <f t="shared" si="85"/>
        <v>0.18325764626211605</v>
      </c>
      <c r="BO59" s="88">
        <f t="shared" si="86"/>
        <v>0.3258206206264318</v>
      </c>
      <c r="BP59" s="88">
        <f t="shared" si="87"/>
        <v>0.45827894058190144</v>
      </c>
      <c r="BQ59" s="88">
        <f t="shared" si="88"/>
        <v>0.19911195686647631</v>
      </c>
      <c r="BR59" s="88">
        <f t="shared" si="89"/>
        <v>0.16613451163284765</v>
      </c>
      <c r="BS59" s="88">
        <f t="shared" si="90"/>
        <v>0.24416035093037514</v>
      </c>
      <c r="BT59" s="88">
        <f t="shared" si="91"/>
        <v>0.2526715599606264</v>
      </c>
    </row>
    <row r="60" spans="1:72" x14ac:dyDescent="0.25">
      <c r="A60" s="35" t="s">
        <v>22</v>
      </c>
      <c r="B60" s="61" t="s">
        <v>154</v>
      </c>
      <c r="C60" s="114">
        <v>34677</v>
      </c>
      <c r="D60" s="114">
        <v>1607</v>
      </c>
      <c r="E60" s="114">
        <v>1079</v>
      </c>
      <c r="F60" s="116">
        <v>632</v>
      </c>
      <c r="G60" s="116">
        <v>654</v>
      </c>
      <c r="H60" s="112">
        <v>38649</v>
      </c>
      <c r="I60" s="114">
        <v>1300</v>
      </c>
      <c r="J60" s="116">
        <v>84</v>
      </c>
      <c r="K60" s="116">
        <v>178</v>
      </c>
      <c r="L60" s="116">
        <v>383</v>
      </c>
      <c r="M60" s="116">
        <v>77</v>
      </c>
      <c r="N60" s="112">
        <v>2022</v>
      </c>
      <c r="O60" s="87">
        <v>743811050</v>
      </c>
      <c r="P60" s="87">
        <v>114329950</v>
      </c>
      <c r="Q60" s="87">
        <v>677170701</v>
      </c>
      <c r="R60" s="87">
        <v>53574500</v>
      </c>
      <c r="S60" s="87">
        <v>59576175</v>
      </c>
      <c r="T60" s="113">
        <v>1648462376</v>
      </c>
      <c r="U60" s="115">
        <v>14849462000</v>
      </c>
      <c r="V60" s="115">
        <v>1665973000</v>
      </c>
      <c r="W60" s="115">
        <v>5850290001</v>
      </c>
      <c r="X60" s="115">
        <v>1071490000</v>
      </c>
      <c r="Y60" s="115">
        <v>929011000</v>
      </c>
      <c r="Z60" s="113">
        <v>24366226001</v>
      </c>
      <c r="AA60" s="115">
        <v>6997291000</v>
      </c>
      <c r="AB60" s="115">
        <v>505986000</v>
      </c>
      <c r="AC60" s="115">
        <v>332808001</v>
      </c>
      <c r="AD60" s="115">
        <v>896222000</v>
      </c>
      <c r="AE60" s="115">
        <v>341837000</v>
      </c>
      <c r="AF60" s="113">
        <v>9074144001</v>
      </c>
      <c r="AG60" s="86">
        <v>34670</v>
      </c>
      <c r="AH60" s="86">
        <v>1605</v>
      </c>
      <c r="AI60" s="86">
        <v>1079</v>
      </c>
      <c r="AJ60" s="86">
        <v>630</v>
      </c>
      <c r="AK60" s="86">
        <v>654</v>
      </c>
      <c r="AL60" s="112">
        <v>38638</v>
      </c>
      <c r="AM60" s="86">
        <v>1307</v>
      </c>
      <c r="AN60" s="86">
        <v>86</v>
      </c>
      <c r="AO60" s="86">
        <v>178</v>
      </c>
      <c r="AP60" s="86">
        <v>385</v>
      </c>
      <c r="AQ60" s="86">
        <v>77</v>
      </c>
      <c r="AR60" s="112">
        <v>2033</v>
      </c>
      <c r="AS60" s="87">
        <v>562667525</v>
      </c>
      <c r="AT60" s="87">
        <v>110957575</v>
      </c>
      <c r="AU60" s="87">
        <v>675464101</v>
      </c>
      <c r="AV60" s="87">
        <v>42419125</v>
      </c>
      <c r="AW60" s="87">
        <v>54255925</v>
      </c>
      <c r="AX60" s="113">
        <v>1445764251</v>
      </c>
      <c r="AY60" s="115">
        <v>11221841500</v>
      </c>
      <c r="AZ60" s="115">
        <v>1458545000</v>
      </c>
      <c r="BA60" s="115">
        <v>5768867501</v>
      </c>
      <c r="BB60" s="115">
        <v>848382500</v>
      </c>
      <c r="BC60" s="115">
        <v>804456000</v>
      </c>
      <c r="BD60" s="113">
        <v>20102092501</v>
      </c>
      <c r="BE60" s="115">
        <v>5162857500</v>
      </c>
      <c r="BF60" s="115">
        <v>475238500</v>
      </c>
      <c r="BG60" s="115">
        <v>292298001</v>
      </c>
      <c r="BH60" s="115">
        <v>685447000</v>
      </c>
      <c r="BI60" s="115">
        <v>271981500</v>
      </c>
      <c r="BJ60" s="113">
        <v>6887822501</v>
      </c>
      <c r="BK60" s="88">
        <f t="shared" si="82"/>
        <v>0.35531360298051995</v>
      </c>
      <c r="BL60" s="88">
        <f t="shared" si="83"/>
        <v>6.4699093192155166E-2</v>
      </c>
      <c r="BM60" s="88">
        <f t="shared" si="84"/>
        <v>0.13859143703141497</v>
      </c>
      <c r="BN60" s="88">
        <f t="shared" si="85"/>
        <v>0.30750006929784512</v>
      </c>
      <c r="BO60" s="88">
        <f t="shared" si="86"/>
        <v>0.32326427886189624</v>
      </c>
      <c r="BP60" s="88">
        <f t="shared" si="87"/>
        <v>0.1422157012639309</v>
      </c>
      <c r="BQ60" s="88">
        <f t="shared" si="88"/>
        <v>1.4114122050105316E-2</v>
      </c>
      <c r="BR60" s="88">
        <f t="shared" si="89"/>
        <v>0.26297984694403764</v>
      </c>
      <c r="BS60" s="88">
        <f t="shared" si="90"/>
        <v>0.31741838580808102</v>
      </c>
      <c r="BT60" s="88">
        <f t="shared" si="91"/>
        <v>0.21212386221921298</v>
      </c>
    </row>
    <row r="61" spans="1:72" x14ac:dyDescent="0.25">
      <c r="A61" s="35" t="s">
        <v>22</v>
      </c>
      <c r="B61" s="61" t="s">
        <v>61</v>
      </c>
      <c r="C61" s="97">
        <v>2427</v>
      </c>
      <c r="D61" s="98">
        <v>261</v>
      </c>
      <c r="E61" s="98">
        <v>2</v>
      </c>
      <c r="F61" s="97">
        <v>4252</v>
      </c>
      <c r="G61" s="98">
        <v>167</v>
      </c>
      <c r="H61" s="112">
        <v>7109</v>
      </c>
      <c r="I61" s="98">
        <v>496</v>
      </c>
      <c r="J61" s="98">
        <v>14</v>
      </c>
      <c r="K61" s="98">
        <v>3</v>
      </c>
      <c r="L61" s="98">
        <v>513</v>
      </c>
      <c r="M61" s="98">
        <v>59</v>
      </c>
      <c r="N61" s="112">
        <v>1085</v>
      </c>
      <c r="O61" s="99">
        <v>31202600</v>
      </c>
      <c r="P61" s="99">
        <v>12719870</v>
      </c>
      <c r="Q61" s="99">
        <v>23300</v>
      </c>
      <c r="R61" s="99">
        <v>132069745</v>
      </c>
      <c r="S61" s="99">
        <v>2255440</v>
      </c>
      <c r="T61" s="113">
        <v>178270955</v>
      </c>
      <c r="U61" s="99">
        <v>624052000</v>
      </c>
      <c r="V61" s="99">
        <v>224850200</v>
      </c>
      <c r="W61" s="99">
        <v>466000</v>
      </c>
      <c r="X61" s="99">
        <v>2641394900</v>
      </c>
      <c r="Y61" s="99">
        <v>45108800</v>
      </c>
      <c r="Z61" s="113">
        <v>3535871900</v>
      </c>
      <c r="AA61" s="99">
        <v>244128600</v>
      </c>
      <c r="AB61" s="99">
        <v>46180000</v>
      </c>
      <c r="AC61" s="99">
        <v>206000</v>
      </c>
      <c r="AD61" s="99">
        <v>2229867300</v>
      </c>
      <c r="AE61" s="99">
        <v>16759400</v>
      </c>
      <c r="AF61" s="113">
        <v>2537141300</v>
      </c>
      <c r="AG61" s="97">
        <v>2419</v>
      </c>
      <c r="AH61" s="98">
        <v>261</v>
      </c>
      <c r="AI61" s="98">
        <v>2</v>
      </c>
      <c r="AJ61" s="97">
        <v>4296</v>
      </c>
      <c r="AK61" s="98">
        <v>168</v>
      </c>
      <c r="AL61" s="112">
        <v>7146</v>
      </c>
      <c r="AM61" s="98">
        <v>503</v>
      </c>
      <c r="AN61" s="98">
        <v>15</v>
      </c>
      <c r="AO61" s="98">
        <v>3</v>
      </c>
      <c r="AP61" s="98">
        <v>469</v>
      </c>
      <c r="AQ61" s="98">
        <v>58</v>
      </c>
      <c r="AR61" s="112">
        <v>1048</v>
      </c>
      <c r="AS61" s="99">
        <v>23117805</v>
      </c>
      <c r="AT61" s="99">
        <v>11379345</v>
      </c>
      <c r="AU61" s="99">
        <v>23200</v>
      </c>
      <c r="AV61" s="99">
        <v>101416550</v>
      </c>
      <c r="AW61" s="99">
        <v>2015620</v>
      </c>
      <c r="AX61" s="113">
        <v>137952520</v>
      </c>
      <c r="AY61" s="99">
        <v>462356100</v>
      </c>
      <c r="AZ61" s="99">
        <v>197014500</v>
      </c>
      <c r="BA61" s="99">
        <v>464000</v>
      </c>
      <c r="BB61" s="99">
        <v>2028331000</v>
      </c>
      <c r="BC61" s="99">
        <v>40312400</v>
      </c>
      <c r="BD61" s="113">
        <v>2728478000</v>
      </c>
      <c r="BE61" s="99">
        <v>159316400</v>
      </c>
      <c r="BF61" s="99">
        <v>37596400</v>
      </c>
      <c r="BG61" s="99">
        <v>181000</v>
      </c>
      <c r="BH61" s="99">
        <v>1669071100</v>
      </c>
      <c r="BI61" s="99">
        <v>12849000</v>
      </c>
      <c r="BJ61" s="113">
        <v>1879013900</v>
      </c>
      <c r="BK61" s="88">
        <f t="shared" si="82"/>
        <v>0.53235071844455439</v>
      </c>
      <c r="BL61" s="88">
        <f t="shared" si="83"/>
        <v>0.22830909342383854</v>
      </c>
      <c r="BM61" s="88">
        <f t="shared" si="84"/>
        <v>0.13812154696132595</v>
      </c>
      <c r="BN61" s="88">
        <f t="shared" si="85"/>
        <v>0.33599299634389457</v>
      </c>
      <c r="BO61" s="88">
        <f t="shared" si="86"/>
        <v>0.34972156742389693</v>
      </c>
      <c r="BP61" s="88">
        <f t="shared" si="87"/>
        <v>0.14128757020422356</v>
      </c>
      <c r="BQ61" s="88">
        <f t="shared" si="88"/>
        <v>4.3103448275862988E-3</v>
      </c>
      <c r="BR61" s="88">
        <f t="shared" si="89"/>
        <v>0.30225042165208738</v>
      </c>
      <c r="BS61" s="88">
        <f t="shared" si="90"/>
        <v>0.35025148031102904</v>
      </c>
      <c r="BT61" s="88">
        <f t="shared" si="91"/>
        <v>0.29591365589167284</v>
      </c>
    </row>
    <row r="62" spans="1:72" x14ac:dyDescent="0.25">
      <c r="A62" s="35" t="s">
        <v>22</v>
      </c>
      <c r="B62" s="61" t="s">
        <v>62</v>
      </c>
      <c r="C62" s="101">
        <v>19226</v>
      </c>
      <c r="D62" s="102">
        <v>764</v>
      </c>
      <c r="E62" s="102">
        <v>458</v>
      </c>
      <c r="F62" s="101">
        <v>1337</v>
      </c>
      <c r="G62" s="102">
        <v>351</v>
      </c>
      <c r="H62" s="112">
        <v>22136</v>
      </c>
      <c r="I62" s="101">
        <v>1820</v>
      </c>
      <c r="J62" s="102">
        <v>52</v>
      </c>
      <c r="K62" s="102">
        <v>88</v>
      </c>
      <c r="L62" s="102">
        <v>275</v>
      </c>
      <c r="M62" s="102">
        <v>92</v>
      </c>
      <c r="N62" s="112">
        <v>2327</v>
      </c>
      <c r="O62" s="101">
        <v>904662400</v>
      </c>
      <c r="P62" s="101">
        <v>179681026</v>
      </c>
      <c r="Q62" s="101">
        <v>17548275</v>
      </c>
      <c r="R62" s="101">
        <v>140410850</v>
      </c>
      <c r="S62" s="101">
        <v>18996230</v>
      </c>
      <c r="T62" s="113">
        <v>1261298781</v>
      </c>
      <c r="U62" s="101">
        <v>18092727000</v>
      </c>
      <c r="V62" s="101">
        <v>703258501</v>
      </c>
      <c r="W62" s="101">
        <v>333248500</v>
      </c>
      <c r="X62" s="101">
        <v>2808217000</v>
      </c>
      <c r="Y62" s="101">
        <v>369212600</v>
      </c>
      <c r="Z62" s="113">
        <v>22306663601</v>
      </c>
      <c r="AA62" s="101">
        <v>11489522000</v>
      </c>
      <c r="AB62" s="101">
        <v>355577001</v>
      </c>
      <c r="AC62" s="101">
        <v>216910500</v>
      </c>
      <c r="AD62" s="101">
        <v>2180661000</v>
      </c>
      <c r="AE62" s="101">
        <v>204082100</v>
      </c>
      <c r="AF62" s="113">
        <v>14446752601</v>
      </c>
      <c r="AG62" s="101">
        <v>19221</v>
      </c>
      <c r="AH62" s="102">
        <v>764</v>
      </c>
      <c r="AI62" s="102">
        <v>458</v>
      </c>
      <c r="AJ62" s="101">
        <v>1334</v>
      </c>
      <c r="AK62" s="102">
        <v>353</v>
      </c>
      <c r="AL62" s="112">
        <v>22130</v>
      </c>
      <c r="AM62" s="101">
        <v>1829</v>
      </c>
      <c r="AN62" s="102">
        <v>49</v>
      </c>
      <c r="AO62" s="102">
        <v>89</v>
      </c>
      <c r="AP62" s="102">
        <v>280</v>
      </c>
      <c r="AQ62" s="102">
        <v>92</v>
      </c>
      <c r="AR62" s="112">
        <v>2339</v>
      </c>
      <c r="AS62" s="101">
        <v>726270770</v>
      </c>
      <c r="AT62" s="101">
        <v>41355175</v>
      </c>
      <c r="AU62" s="101">
        <v>16280800</v>
      </c>
      <c r="AV62" s="101">
        <v>104564725</v>
      </c>
      <c r="AW62" s="101">
        <v>16247550</v>
      </c>
      <c r="AX62" s="113">
        <v>904719020</v>
      </c>
      <c r="AY62" s="101">
        <v>14524905400</v>
      </c>
      <c r="AZ62" s="101">
        <v>623602500</v>
      </c>
      <c r="BA62" s="101">
        <v>261771000</v>
      </c>
      <c r="BB62" s="101">
        <v>2091294500</v>
      </c>
      <c r="BC62" s="101">
        <v>311262000</v>
      </c>
      <c r="BD62" s="113">
        <v>17812835400</v>
      </c>
      <c r="BE62" s="101">
        <v>8787993900</v>
      </c>
      <c r="BF62" s="101">
        <v>272315000</v>
      </c>
      <c r="BG62" s="101">
        <v>148619500</v>
      </c>
      <c r="BH62" s="101">
        <v>1575500500</v>
      </c>
      <c r="BI62" s="101">
        <v>153887000</v>
      </c>
      <c r="BJ62" s="113">
        <v>10938315900</v>
      </c>
      <c r="BK62" s="88">
        <f t="shared" si="82"/>
        <v>0.30741123978249463</v>
      </c>
      <c r="BL62" s="88">
        <f t="shared" si="83"/>
        <v>0.30575620513008839</v>
      </c>
      <c r="BM62" s="88">
        <f t="shared" si="84"/>
        <v>0.45950228603918064</v>
      </c>
      <c r="BN62" s="88">
        <f t="shared" si="85"/>
        <v>0.38410682827457054</v>
      </c>
      <c r="BO62" s="88">
        <f t="shared" si="86"/>
        <v>0.24563475642326726</v>
      </c>
      <c r="BP62" s="88">
        <f t="shared" si="87"/>
        <v>0.12773521754643391</v>
      </c>
      <c r="BQ62" s="88">
        <f t="shared" si="88"/>
        <v>0.27305354680235783</v>
      </c>
      <c r="BR62" s="88">
        <f t="shared" si="89"/>
        <v>0.34281278892092915</v>
      </c>
      <c r="BS62" s="88">
        <f t="shared" si="90"/>
        <v>0.32074742886151242</v>
      </c>
      <c r="BT62" s="88">
        <f t="shared" si="91"/>
        <v>0.2522803416799102</v>
      </c>
    </row>
    <row r="63" spans="1:72" x14ac:dyDescent="0.25">
      <c r="A63" s="35" t="s">
        <v>22</v>
      </c>
      <c r="B63" s="61" t="s">
        <v>64</v>
      </c>
      <c r="C63" s="86">
        <v>3994</v>
      </c>
      <c r="D63" s="86">
        <v>354</v>
      </c>
      <c r="E63" s="86">
        <v>54</v>
      </c>
      <c r="F63" s="86">
        <v>2890</v>
      </c>
      <c r="G63" s="86">
        <v>110</v>
      </c>
      <c r="H63" s="112">
        <v>7402</v>
      </c>
      <c r="I63" s="86">
        <v>552</v>
      </c>
      <c r="J63" s="86">
        <v>20</v>
      </c>
      <c r="K63" s="86">
        <v>4</v>
      </c>
      <c r="L63" s="86">
        <v>248</v>
      </c>
      <c r="M63" s="86">
        <v>33</v>
      </c>
      <c r="N63" s="112">
        <v>857</v>
      </c>
      <c r="O63" s="87">
        <v>130610450</v>
      </c>
      <c r="P63" s="87">
        <v>18007265</v>
      </c>
      <c r="Q63" s="87">
        <v>2389020</v>
      </c>
      <c r="R63" s="87">
        <v>159222750</v>
      </c>
      <c r="S63" s="87">
        <v>6833565</v>
      </c>
      <c r="T63" s="113">
        <v>317063050</v>
      </c>
      <c r="U63" s="87">
        <v>2604187000</v>
      </c>
      <c r="V63" s="87">
        <v>274587100</v>
      </c>
      <c r="W63" s="87">
        <v>36674000</v>
      </c>
      <c r="X63" s="87">
        <v>3184045000</v>
      </c>
      <c r="Y63" s="87">
        <v>134015300</v>
      </c>
      <c r="Z63" s="113">
        <v>6233508400</v>
      </c>
      <c r="AA63" s="87">
        <v>1570507000</v>
      </c>
      <c r="AB63" s="87">
        <v>117374000</v>
      </c>
      <c r="AC63" s="87">
        <v>21935000</v>
      </c>
      <c r="AD63" s="87">
        <v>2377444000</v>
      </c>
      <c r="AE63" s="87">
        <v>52820400</v>
      </c>
      <c r="AF63" s="113">
        <v>4140080400</v>
      </c>
      <c r="AG63" s="86">
        <v>3983</v>
      </c>
      <c r="AH63" s="86">
        <v>353</v>
      </c>
      <c r="AI63" s="86">
        <v>53</v>
      </c>
      <c r="AJ63" s="86">
        <v>2888</v>
      </c>
      <c r="AK63" s="86">
        <v>110</v>
      </c>
      <c r="AL63" s="112">
        <v>7387</v>
      </c>
      <c r="AM63" s="86">
        <v>564</v>
      </c>
      <c r="AN63" s="86">
        <v>21</v>
      </c>
      <c r="AO63" s="86">
        <v>5</v>
      </c>
      <c r="AP63" s="86">
        <v>249</v>
      </c>
      <c r="AQ63" s="86">
        <v>33</v>
      </c>
      <c r="AR63" s="112">
        <v>872</v>
      </c>
      <c r="AS63" s="87">
        <v>90079600</v>
      </c>
      <c r="AT63" s="87">
        <v>17038694</v>
      </c>
      <c r="AU63" s="87">
        <v>2340783</v>
      </c>
      <c r="AV63" s="87">
        <v>123749250</v>
      </c>
      <c r="AW63" s="87">
        <v>6332265</v>
      </c>
      <c r="AX63" s="113">
        <v>239540592</v>
      </c>
      <c r="AY63" s="87">
        <v>1792500000</v>
      </c>
      <c r="AZ63" s="87">
        <v>235068100</v>
      </c>
      <c r="BA63" s="87">
        <v>31172000</v>
      </c>
      <c r="BB63" s="87">
        <v>2474985000</v>
      </c>
      <c r="BC63" s="87">
        <v>122564200</v>
      </c>
      <c r="BD63" s="113">
        <v>4656289300</v>
      </c>
      <c r="BE63" s="87">
        <v>828609000</v>
      </c>
      <c r="BF63" s="87">
        <v>100095000</v>
      </c>
      <c r="BG63" s="87">
        <v>19092000</v>
      </c>
      <c r="BH63" s="87">
        <v>1676614000</v>
      </c>
      <c r="BI63" s="87">
        <v>42702800</v>
      </c>
      <c r="BJ63" s="113">
        <v>2667112800</v>
      </c>
      <c r="BK63" s="88">
        <f t="shared" si="82"/>
        <v>0.8953535382792126</v>
      </c>
      <c r="BL63" s="88">
        <f t="shared" si="83"/>
        <v>0.17262600529496974</v>
      </c>
      <c r="BM63" s="88">
        <f t="shared" si="84"/>
        <v>0.14891053844542212</v>
      </c>
      <c r="BN63" s="88">
        <f t="shared" si="85"/>
        <v>0.41800318976222317</v>
      </c>
      <c r="BO63" s="88">
        <f t="shared" si="86"/>
        <v>0.45282398884239883</v>
      </c>
      <c r="BP63" s="88">
        <f t="shared" si="87"/>
        <v>0.1681172392170609</v>
      </c>
      <c r="BQ63" s="88">
        <f t="shared" si="88"/>
        <v>0.17650455537020404</v>
      </c>
      <c r="BR63" s="88">
        <f t="shared" si="89"/>
        <v>0.28649062519570823</v>
      </c>
      <c r="BS63" s="88">
        <f t="shared" si="90"/>
        <v>0.552270455152853</v>
      </c>
      <c r="BT63" s="88">
        <f t="shared" si="91"/>
        <v>0.3387287598302795</v>
      </c>
    </row>
    <row r="64" spans="1:72" x14ac:dyDescent="0.25">
      <c r="A64" s="35" t="s">
        <v>22</v>
      </c>
      <c r="B64" s="61" t="s">
        <v>69</v>
      </c>
      <c r="C64" s="97">
        <v>21458</v>
      </c>
      <c r="D64" s="97">
        <v>2884</v>
      </c>
      <c r="E64" s="98">
        <v>468</v>
      </c>
      <c r="F64" s="97">
        <v>3942</v>
      </c>
      <c r="G64" s="98">
        <v>349</v>
      </c>
      <c r="H64" s="112">
        <v>29101</v>
      </c>
      <c r="I64" s="97">
        <v>1249</v>
      </c>
      <c r="J64" s="98">
        <v>107</v>
      </c>
      <c r="K64" s="98">
        <v>70</v>
      </c>
      <c r="L64" s="98">
        <v>147</v>
      </c>
      <c r="M64" s="98">
        <v>28</v>
      </c>
      <c r="N64" s="112">
        <v>1601</v>
      </c>
      <c r="O64" s="99">
        <v>404822430</v>
      </c>
      <c r="P64" s="99">
        <v>123526990</v>
      </c>
      <c r="Q64" s="99">
        <v>44110170</v>
      </c>
      <c r="R64" s="99">
        <v>166960550</v>
      </c>
      <c r="S64" s="99">
        <v>18338535</v>
      </c>
      <c r="T64" s="113">
        <v>757758675</v>
      </c>
      <c r="U64" s="99">
        <v>8096448600</v>
      </c>
      <c r="V64" s="99">
        <v>1599054000</v>
      </c>
      <c r="W64" s="99">
        <v>555773500</v>
      </c>
      <c r="X64" s="99">
        <v>3339211000</v>
      </c>
      <c r="Y64" s="99">
        <v>256450000</v>
      </c>
      <c r="Z64" s="113">
        <v>13846937100</v>
      </c>
      <c r="AA64" s="99">
        <v>3524660200</v>
      </c>
      <c r="AB64" s="99">
        <v>571140800</v>
      </c>
      <c r="AC64" s="99">
        <v>215410500</v>
      </c>
      <c r="AD64" s="99">
        <v>2186113000</v>
      </c>
      <c r="AE64" s="99">
        <v>102497000</v>
      </c>
      <c r="AF64" s="113">
        <v>6599821500</v>
      </c>
      <c r="AG64" s="97">
        <v>21424</v>
      </c>
      <c r="AH64" s="97">
        <v>2884</v>
      </c>
      <c r="AI64" s="98">
        <v>468</v>
      </c>
      <c r="AJ64" s="97">
        <v>3949</v>
      </c>
      <c r="AK64" s="98">
        <v>345</v>
      </c>
      <c r="AL64" s="112">
        <v>29070</v>
      </c>
      <c r="AM64" s="97">
        <v>1279</v>
      </c>
      <c r="AN64" s="98">
        <v>108</v>
      </c>
      <c r="AO64" s="98">
        <v>71</v>
      </c>
      <c r="AP64" s="98">
        <v>148</v>
      </c>
      <c r="AQ64" s="98">
        <v>29</v>
      </c>
      <c r="AR64" s="112">
        <v>1635</v>
      </c>
      <c r="AS64" s="99">
        <v>336625270</v>
      </c>
      <c r="AT64" s="99">
        <v>139857890</v>
      </c>
      <c r="AU64" s="99">
        <v>42601270</v>
      </c>
      <c r="AV64" s="99">
        <v>136699050</v>
      </c>
      <c r="AW64" s="99">
        <v>17418305</v>
      </c>
      <c r="AX64" s="113">
        <v>673201785</v>
      </c>
      <c r="AY64" s="99">
        <v>6732505400</v>
      </c>
      <c r="AZ64" s="99">
        <v>1695505500</v>
      </c>
      <c r="BA64" s="99">
        <v>505527500</v>
      </c>
      <c r="BB64" s="99">
        <v>2733981000</v>
      </c>
      <c r="BC64" s="99">
        <v>235631400</v>
      </c>
      <c r="BD64" s="113">
        <v>11903150800</v>
      </c>
      <c r="BE64" s="99">
        <v>2809154100</v>
      </c>
      <c r="BF64" s="99">
        <v>511815100</v>
      </c>
      <c r="BG64" s="99">
        <v>172916500</v>
      </c>
      <c r="BH64" s="99">
        <v>1729778000</v>
      </c>
      <c r="BI64" s="99">
        <v>86404500</v>
      </c>
      <c r="BJ64" s="113">
        <v>5310068200</v>
      </c>
      <c r="BK64" s="88">
        <f t="shared" si="82"/>
        <v>0.25470517975500173</v>
      </c>
      <c r="BL64" s="88">
        <f t="shared" si="83"/>
        <v>0.11591236757180479</v>
      </c>
      <c r="BM64" s="88">
        <f t="shared" si="84"/>
        <v>0.24574867060112826</v>
      </c>
      <c r="BN64" s="88">
        <f t="shared" si="85"/>
        <v>0.26381130989063339</v>
      </c>
      <c r="BO64" s="88">
        <f t="shared" si="86"/>
        <v>0.20259073241887049</v>
      </c>
      <c r="BP64" s="88">
        <f t="shared" si="87"/>
        <v>-5.6886574534851131E-2</v>
      </c>
      <c r="BQ64" s="88">
        <f t="shared" si="88"/>
        <v>9.9393208084624485E-2</v>
      </c>
      <c r="BR64" s="88">
        <f t="shared" si="89"/>
        <v>0.22137315511702527</v>
      </c>
      <c r="BS64" s="88">
        <f t="shared" si="90"/>
        <v>0.24288827401501178</v>
      </c>
      <c r="BT64" s="88">
        <f t="shared" si="91"/>
        <v>0.16330014906641366</v>
      </c>
    </row>
    <row r="65" spans="1:72" x14ac:dyDescent="0.25">
      <c r="A65" s="35" t="s">
        <v>22</v>
      </c>
      <c r="B65" s="61" t="s">
        <v>70</v>
      </c>
      <c r="C65" s="114">
        <v>16305</v>
      </c>
      <c r="D65" s="116">
        <v>693</v>
      </c>
      <c r="E65" s="116">
        <v>400</v>
      </c>
      <c r="F65" s="114">
        <v>2606</v>
      </c>
      <c r="G65" s="116">
        <v>569</v>
      </c>
      <c r="H65" s="112">
        <v>20573</v>
      </c>
      <c r="I65" s="114">
        <v>2301</v>
      </c>
      <c r="J65" s="116">
        <v>61</v>
      </c>
      <c r="K65" s="116">
        <v>73</v>
      </c>
      <c r="L65" s="114">
        <v>1007</v>
      </c>
      <c r="M65" s="116">
        <v>23</v>
      </c>
      <c r="N65" s="112">
        <v>3465</v>
      </c>
      <c r="O65" s="87">
        <v>512485000</v>
      </c>
      <c r="P65" s="87">
        <v>43760250</v>
      </c>
      <c r="Q65" s="87">
        <v>13302150</v>
      </c>
      <c r="R65" s="87">
        <v>229796900</v>
      </c>
      <c r="S65" s="87">
        <v>22692150</v>
      </c>
      <c r="T65" s="113">
        <v>822036450</v>
      </c>
      <c r="U65" s="115">
        <v>10249700000</v>
      </c>
      <c r="V65" s="115">
        <v>733578000</v>
      </c>
      <c r="W65" s="115">
        <v>221349000</v>
      </c>
      <c r="X65" s="115">
        <v>4595938000</v>
      </c>
      <c r="Y65" s="115">
        <v>363483000</v>
      </c>
      <c r="Z65" s="113">
        <v>16164048000</v>
      </c>
      <c r="AA65" s="115">
        <v>5999271000</v>
      </c>
      <c r="AB65" s="115">
        <v>393577000</v>
      </c>
      <c r="AC65" s="115">
        <v>138095000</v>
      </c>
      <c r="AD65" s="115">
        <v>3806196000</v>
      </c>
      <c r="AE65" s="115">
        <v>159730000</v>
      </c>
      <c r="AF65" s="113">
        <v>10496869000</v>
      </c>
      <c r="AG65" s="86">
        <v>16306</v>
      </c>
      <c r="AH65" s="86">
        <v>705</v>
      </c>
      <c r="AI65" s="86">
        <v>388</v>
      </c>
      <c r="AJ65" s="86">
        <v>2618</v>
      </c>
      <c r="AK65" s="86">
        <v>567</v>
      </c>
      <c r="AL65" s="112">
        <v>20584</v>
      </c>
      <c r="AM65" s="86">
        <v>2302</v>
      </c>
      <c r="AN65" s="86">
        <v>62</v>
      </c>
      <c r="AO65" s="86">
        <v>74</v>
      </c>
      <c r="AP65" s="86">
        <v>994</v>
      </c>
      <c r="AQ65" s="86">
        <v>23</v>
      </c>
      <c r="AR65" s="112">
        <v>3455</v>
      </c>
      <c r="AS65" s="87">
        <v>441155600</v>
      </c>
      <c r="AT65" s="87">
        <v>39296350</v>
      </c>
      <c r="AU65" s="87">
        <v>11941850</v>
      </c>
      <c r="AV65" s="87">
        <v>173317200</v>
      </c>
      <c r="AW65" s="87">
        <v>21215200</v>
      </c>
      <c r="AX65" s="113">
        <v>686926200</v>
      </c>
      <c r="AY65" s="115">
        <v>8823112000</v>
      </c>
      <c r="AZ65" s="115">
        <v>592560000</v>
      </c>
      <c r="BA65" s="115">
        <v>175475000</v>
      </c>
      <c r="BB65" s="115">
        <v>3466344000</v>
      </c>
      <c r="BC65" s="115">
        <v>326775000</v>
      </c>
      <c r="BD65" s="113">
        <v>13384266000</v>
      </c>
      <c r="BE65" s="115">
        <v>5027996000</v>
      </c>
      <c r="BF65" s="115">
        <v>296532000</v>
      </c>
      <c r="BG65" s="115">
        <v>104855000</v>
      </c>
      <c r="BH65" s="115">
        <v>2764596000</v>
      </c>
      <c r="BI65" s="115">
        <v>130532000</v>
      </c>
      <c r="BJ65" s="113">
        <v>8324511000</v>
      </c>
      <c r="BK65" s="88">
        <f t="shared" si="82"/>
        <v>0.19317338359059955</v>
      </c>
      <c r="BL65" s="88">
        <f t="shared" si="83"/>
        <v>0.32726653447182774</v>
      </c>
      <c r="BM65" s="88">
        <f t="shared" si="84"/>
        <v>0.31700920318535131</v>
      </c>
      <c r="BN65" s="88">
        <f t="shared" si="85"/>
        <v>0.37676391053159297</v>
      </c>
      <c r="BO65" s="88">
        <f t="shared" si="86"/>
        <v>0.16168762223578259</v>
      </c>
      <c r="BP65" s="88">
        <f t="shared" si="87"/>
        <v>0.23798096395301749</v>
      </c>
      <c r="BQ65" s="88">
        <f t="shared" si="88"/>
        <v>0.26142755378259008</v>
      </c>
      <c r="BR65" s="88">
        <f t="shared" si="89"/>
        <v>0.32587475449638004</v>
      </c>
      <c r="BS65" s="88">
        <f t="shared" si="90"/>
        <v>0.26095923232007268</v>
      </c>
      <c r="BT65" s="88">
        <f t="shared" si="91"/>
        <v>0.2076902835015384</v>
      </c>
    </row>
    <row r="66" spans="1:72" x14ac:dyDescent="0.25">
      <c r="A66" s="35" t="s">
        <v>22</v>
      </c>
      <c r="B66" s="61" t="s">
        <v>71</v>
      </c>
      <c r="C66" s="114">
        <v>10970</v>
      </c>
      <c r="D66" s="116">
        <v>919</v>
      </c>
      <c r="E66" s="116">
        <v>320</v>
      </c>
      <c r="F66" s="114">
        <v>4874</v>
      </c>
      <c r="G66" s="116">
        <v>423</v>
      </c>
      <c r="H66" s="112">
        <v>17506</v>
      </c>
      <c r="I66" s="116">
        <v>911</v>
      </c>
      <c r="J66" s="116">
        <v>52</v>
      </c>
      <c r="K66" s="116">
        <v>39</v>
      </c>
      <c r="L66" s="116">
        <v>152</v>
      </c>
      <c r="M66" s="116">
        <v>92</v>
      </c>
      <c r="N66" s="112">
        <v>1246</v>
      </c>
      <c r="O66" s="95">
        <v>263900250</v>
      </c>
      <c r="P66" s="95">
        <v>42353960</v>
      </c>
      <c r="Q66" s="95">
        <v>31025490</v>
      </c>
      <c r="R66" s="96">
        <v>174931050</v>
      </c>
      <c r="S66" s="95">
        <v>9441315</v>
      </c>
      <c r="T66" s="113">
        <v>521652065</v>
      </c>
      <c r="U66" s="115">
        <v>5272437000</v>
      </c>
      <c r="V66" s="115">
        <v>628658600</v>
      </c>
      <c r="W66" s="115">
        <v>372689000</v>
      </c>
      <c r="X66" s="115">
        <v>3498270000</v>
      </c>
      <c r="Y66" s="115">
        <v>176486500</v>
      </c>
      <c r="Z66" s="113">
        <v>9948541100</v>
      </c>
      <c r="AA66" s="115">
        <v>2621378200</v>
      </c>
      <c r="AB66" s="115">
        <v>232494400</v>
      </c>
      <c r="AC66" s="115">
        <v>104888000</v>
      </c>
      <c r="AD66" s="115">
        <v>2444221000</v>
      </c>
      <c r="AE66" s="115">
        <v>78541900</v>
      </c>
      <c r="AF66" s="113">
        <v>5481523500</v>
      </c>
      <c r="AG66" s="93">
        <v>10959</v>
      </c>
      <c r="AH66" s="93">
        <v>918</v>
      </c>
      <c r="AI66" s="93">
        <v>314</v>
      </c>
      <c r="AJ66" s="94">
        <v>4878</v>
      </c>
      <c r="AK66" s="93">
        <v>423</v>
      </c>
      <c r="AL66" s="112">
        <v>17492</v>
      </c>
      <c r="AM66" s="93">
        <v>923</v>
      </c>
      <c r="AN66" s="93">
        <v>53</v>
      </c>
      <c r="AO66" s="93">
        <v>40</v>
      </c>
      <c r="AP66" s="94">
        <v>155</v>
      </c>
      <c r="AQ66" s="93">
        <v>95</v>
      </c>
      <c r="AR66" s="112">
        <v>1266</v>
      </c>
      <c r="AS66" s="95">
        <v>204483180</v>
      </c>
      <c r="AT66" s="95">
        <v>58994760</v>
      </c>
      <c r="AU66" s="95">
        <v>28417450</v>
      </c>
      <c r="AV66" s="96">
        <v>138439655</v>
      </c>
      <c r="AW66" s="95">
        <v>8744065</v>
      </c>
      <c r="AX66" s="113">
        <v>439079110</v>
      </c>
      <c r="AY66" s="115">
        <v>4084073400</v>
      </c>
      <c r="AZ66" s="115">
        <v>719231600</v>
      </c>
      <c r="BA66" s="115">
        <v>313788000</v>
      </c>
      <c r="BB66" s="115">
        <v>2768492100</v>
      </c>
      <c r="BC66" s="115">
        <v>161309100</v>
      </c>
      <c r="BD66" s="113">
        <v>8046894200</v>
      </c>
      <c r="BE66" s="115">
        <v>1816813300</v>
      </c>
      <c r="BF66" s="115">
        <v>191665900</v>
      </c>
      <c r="BG66" s="115">
        <v>79100000</v>
      </c>
      <c r="BH66" s="115">
        <v>1882225300</v>
      </c>
      <c r="BI66" s="115">
        <v>65955400</v>
      </c>
      <c r="BJ66" s="113">
        <v>4035759900</v>
      </c>
      <c r="BK66" s="88">
        <f t="shared" si="82"/>
        <v>0.44284401704897247</v>
      </c>
      <c r="BL66" s="88">
        <f t="shared" si="83"/>
        <v>0.21301911294601705</v>
      </c>
      <c r="BM66" s="88">
        <f t="shared" si="84"/>
        <v>0.3260176991150443</v>
      </c>
      <c r="BN66" s="88">
        <f t="shared" si="85"/>
        <v>0.29858046217952761</v>
      </c>
      <c r="BO66" s="88">
        <f t="shared" si="86"/>
        <v>0.29097508384643622</v>
      </c>
      <c r="BP66" s="88">
        <f t="shared" si="87"/>
        <v>-0.12593022887203509</v>
      </c>
      <c r="BQ66" s="88">
        <f t="shared" si="88"/>
        <v>0.18770953637487731</v>
      </c>
      <c r="BR66" s="88">
        <f t="shared" si="89"/>
        <v>0.26360122176256162</v>
      </c>
      <c r="BS66" s="88">
        <f t="shared" si="90"/>
        <v>0.35823825892120098</v>
      </c>
      <c r="BT66" s="88">
        <f t="shared" si="91"/>
        <v>0.23632060428978918</v>
      </c>
    </row>
    <row r="67" spans="1:72" x14ac:dyDescent="0.25">
      <c r="A67" s="35" t="s">
        <v>22</v>
      </c>
      <c r="B67" s="61" t="s">
        <v>74</v>
      </c>
      <c r="C67" s="86">
        <v>12334</v>
      </c>
      <c r="D67" s="86">
        <v>616</v>
      </c>
      <c r="E67" s="86">
        <v>197</v>
      </c>
      <c r="F67" s="86">
        <v>2985</v>
      </c>
      <c r="G67" s="86">
        <v>265</v>
      </c>
      <c r="H67" s="112">
        <v>16397</v>
      </c>
      <c r="I67" s="86">
        <v>949</v>
      </c>
      <c r="J67" s="86">
        <v>38</v>
      </c>
      <c r="K67" s="86">
        <v>38</v>
      </c>
      <c r="L67" s="86">
        <v>1121</v>
      </c>
      <c r="M67" s="86">
        <v>63</v>
      </c>
      <c r="N67" s="112">
        <v>2209</v>
      </c>
      <c r="O67" s="87">
        <v>404948550</v>
      </c>
      <c r="P67" s="87">
        <v>37571950</v>
      </c>
      <c r="Q67" s="87">
        <v>9528000</v>
      </c>
      <c r="R67" s="87">
        <v>221583700</v>
      </c>
      <c r="S67" s="87">
        <v>15302900</v>
      </c>
      <c r="T67" s="113">
        <v>688935100</v>
      </c>
      <c r="U67" s="87">
        <v>8096683000</v>
      </c>
      <c r="V67" s="87">
        <v>527406000</v>
      </c>
      <c r="W67" s="87">
        <v>161055000</v>
      </c>
      <c r="X67" s="87">
        <v>4423749000</v>
      </c>
      <c r="Y67" s="87">
        <v>257046000</v>
      </c>
      <c r="Z67" s="113">
        <v>13465939000</v>
      </c>
      <c r="AA67" s="87">
        <v>4805306000</v>
      </c>
      <c r="AB67" s="87">
        <v>281933000</v>
      </c>
      <c r="AC67" s="87">
        <v>103574000</v>
      </c>
      <c r="AD67" s="87">
        <v>3573017000</v>
      </c>
      <c r="AE67" s="87">
        <v>129174000</v>
      </c>
      <c r="AF67" s="113">
        <v>8893004000</v>
      </c>
      <c r="AG67" s="86">
        <v>12335</v>
      </c>
      <c r="AH67" s="86">
        <v>616</v>
      </c>
      <c r="AI67" s="86">
        <v>196</v>
      </c>
      <c r="AJ67" s="86">
        <v>2981</v>
      </c>
      <c r="AK67" s="86">
        <v>264</v>
      </c>
      <c r="AL67" s="112">
        <v>16392</v>
      </c>
      <c r="AM67" s="86">
        <v>949</v>
      </c>
      <c r="AN67" s="86">
        <v>39</v>
      </c>
      <c r="AO67" s="86">
        <v>39</v>
      </c>
      <c r="AP67" s="86">
        <v>1124</v>
      </c>
      <c r="AQ67" s="86">
        <v>63</v>
      </c>
      <c r="AR67" s="112">
        <v>2214</v>
      </c>
      <c r="AS67" s="87">
        <v>335754600</v>
      </c>
      <c r="AT67" s="87">
        <v>36949550</v>
      </c>
      <c r="AU67" s="87">
        <v>8145400</v>
      </c>
      <c r="AV67" s="87">
        <v>164045700</v>
      </c>
      <c r="AW67" s="87">
        <v>12229050</v>
      </c>
      <c r="AX67" s="113">
        <v>557124300</v>
      </c>
      <c r="AY67" s="87">
        <v>6712824000</v>
      </c>
      <c r="AZ67" s="87">
        <v>464462000</v>
      </c>
      <c r="BA67" s="87">
        <v>133090000</v>
      </c>
      <c r="BB67" s="87">
        <v>3273234000</v>
      </c>
      <c r="BC67" s="87">
        <v>204736000</v>
      </c>
      <c r="BD67" s="113">
        <v>10788346000</v>
      </c>
      <c r="BE67" s="87">
        <v>3731980000</v>
      </c>
      <c r="BF67" s="87">
        <v>217194000</v>
      </c>
      <c r="BG67" s="87">
        <v>77875000</v>
      </c>
      <c r="BH67" s="87">
        <v>2550945000</v>
      </c>
      <c r="BI67" s="87">
        <v>96510000</v>
      </c>
      <c r="BJ67" s="113">
        <v>6674504000</v>
      </c>
      <c r="BK67" s="88">
        <f t="shared" si="82"/>
        <v>0.28760229154497075</v>
      </c>
      <c r="BL67" s="88">
        <f t="shared" si="83"/>
        <v>0.29806992826689505</v>
      </c>
      <c r="BM67" s="88">
        <f t="shared" si="84"/>
        <v>0.33000321027287316</v>
      </c>
      <c r="BN67" s="88">
        <f t="shared" si="85"/>
        <v>0.40066406762983919</v>
      </c>
      <c r="BO67" s="88">
        <f t="shared" si="86"/>
        <v>0.20615153920317297</v>
      </c>
      <c r="BP67" s="88">
        <f t="shared" si="87"/>
        <v>0.13552023631642629</v>
      </c>
      <c r="BQ67" s="88">
        <f t="shared" si="88"/>
        <v>0.21012097077165826</v>
      </c>
      <c r="BR67" s="88">
        <f t="shared" si="89"/>
        <v>0.35149182734873219</v>
      </c>
      <c r="BS67" s="88">
        <f t="shared" si="90"/>
        <v>0.33238424907678543</v>
      </c>
      <c r="BT67" s="88">
        <f t="shared" si="91"/>
        <v>0.24819309651358967</v>
      </c>
    </row>
    <row r="68" spans="1:72" x14ac:dyDescent="0.25">
      <c r="A68" s="35" t="s">
        <v>22</v>
      </c>
      <c r="B68" s="61" t="s">
        <v>76</v>
      </c>
      <c r="C68" s="93">
        <v>9486</v>
      </c>
      <c r="D68" s="93">
        <v>614</v>
      </c>
      <c r="E68" s="93">
        <v>120</v>
      </c>
      <c r="F68" s="94">
        <v>781</v>
      </c>
      <c r="G68" s="93">
        <v>164</v>
      </c>
      <c r="H68" s="112">
        <v>11165</v>
      </c>
      <c r="I68" s="93">
        <v>1201</v>
      </c>
      <c r="J68" s="93">
        <v>19</v>
      </c>
      <c r="K68" s="93">
        <v>9</v>
      </c>
      <c r="L68" s="94">
        <v>9</v>
      </c>
      <c r="M68" s="93">
        <v>19</v>
      </c>
      <c r="N68" s="112">
        <v>1257</v>
      </c>
      <c r="O68" s="95">
        <v>327363630</v>
      </c>
      <c r="P68" s="95">
        <v>21190100</v>
      </c>
      <c r="Q68" s="95">
        <v>14275000</v>
      </c>
      <c r="R68" s="96">
        <v>54596293</v>
      </c>
      <c r="S68" s="95">
        <v>7902200</v>
      </c>
      <c r="T68" s="113">
        <v>425327223</v>
      </c>
      <c r="U68" s="95">
        <v>6546638000</v>
      </c>
      <c r="V68" s="95">
        <v>331369000</v>
      </c>
      <c r="W68" s="95">
        <v>148971000</v>
      </c>
      <c r="X68" s="96">
        <v>1091925858</v>
      </c>
      <c r="Y68" s="95">
        <v>157505000</v>
      </c>
      <c r="Z68" s="113">
        <v>8276408858</v>
      </c>
      <c r="AA68" s="95">
        <v>3832301000</v>
      </c>
      <c r="AB68" s="95">
        <v>174633000</v>
      </c>
      <c r="AC68" s="95">
        <v>29375000</v>
      </c>
      <c r="AD68" s="96">
        <v>918397000</v>
      </c>
      <c r="AE68" s="95">
        <v>64500000</v>
      </c>
      <c r="AF68" s="113">
        <v>5019206000</v>
      </c>
      <c r="AG68" s="93">
        <v>9444</v>
      </c>
      <c r="AH68" s="93">
        <v>615</v>
      </c>
      <c r="AI68" s="93">
        <v>119</v>
      </c>
      <c r="AJ68" s="94">
        <v>781</v>
      </c>
      <c r="AK68" s="93">
        <v>163</v>
      </c>
      <c r="AL68" s="112">
        <v>11122</v>
      </c>
      <c r="AM68" s="93">
        <v>1249</v>
      </c>
      <c r="AN68" s="93">
        <v>20</v>
      </c>
      <c r="AO68" s="93">
        <v>9</v>
      </c>
      <c r="AP68" s="94">
        <v>8</v>
      </c>
      <c r="AQ68" s="93">
        <v>19</v>
      </c>
      <c r="AR68" s="112">
        <v>1305</v>
      </c>
      <c r="AS68" s="95">
        <v>261238050</v>
      </c>
      <c r="AT68" s="95">
        <v>26597600</v>
      </c>
      <c r="AU68" s="95">
        <v>4156650</v>
      </c>
      <c r="AV68" s="96">
        <v>42170700</v>
      </c>
      <c r="AW68" s="95">
        <v>6875700</v>
      </c>
      <c r="AX68" s="113">
        <v>341038700</v>
      </c>
      <c r="AY68" s="95">
        <v>5224276000</v>
      </c>
      <c r="AZ68" s="95">
        <v>352695000</v>
      </c>
      <c r="BA68" s="95">
        <v>46746000</v>
      </c>
      <c r="BB68" s="96">
        <v>843414000</v>
      </c>
      <c r="BC68" s="95">
        <v>136665000</v>
      </c>
      <c r="BD68" s="113">
        <v>6603796000</v>
      </c>
      <c r="BE68" s="95">
        <v>2621332000</v>
      </c>
      <c r="BF68" s="95">
        <v>122311000</v>
      </c>
      <c r="BG68" s="95">
        <v>20724000</v>
      </c>
      <c r="BH68" s="96">
        <v>685094000</v>
      </c>
      <c r="BI68" s="95">
        <v>46434000</v>
      </c>
      <c r="BJ68" s="113">
        <v>3495895000</v>
      </c>
      <c r="BK68" s="88">
        <f t="shared" si="82"/>
        <v>0.46196704576146774</v>
      </c>
      <c r="BL68" s="88">
        <f t="shared" si="83"/>
        <v>0.42777836825796545</v>
      </c>
      <c r="BM68" s="88">
        <f t="shared" si="84"/>
        <v>0.41743871839413238</v>
      </c>
      <c r="BN68" s="88">
        <f t="shared" si="85"/>
        <v>0.34054158991320893</v>
      </c>
      <c r="BO68" s="88">
        <f t="shared" si="86"/>
        <v>0.25311870965469674</v>
      </c>
      <c r="BP68" s="88">
        <f t="shared" si="87"/>
        <v>-6.0465841591176517E-2</v>
      </c>
      <c r="BQ68" s="88">
        <f t="shared" si="88"/>
        <v>2.1868181234758053</v>
      </c>
      <c r="BR68" s="88">
        <f t="shared" si="89"/>
        <v>0.29464990858581896</v>
      </c>
      <c r="BS68" s="88">
        <f t="shared" si="90"/>
        <v>0.43574277831571018</v>
      </c>
      <c r="BT68" s="88">
        <f t="shared" si="91"/>
        <v>0.25328051593356316</v>
      </c>
    </row>
    <row r="69" spans="1:72" x14ac:dyDescent="0.25">
      <c r="A69" s="38" t="s">
        <v>22</v>
      </c>
      <c r="B69" s="61" t="s">
        <v>77</v>
      </c>
      <c r="C69" s="114">
        <v>6379</v>
      </c>
      <c r="D69" s="116">
        <v>203</v>
      </c>
      <c r="E69" s="116">
        <v>118</v>
      </c>
      <c r="F69" s="114">
        <v>4953</v>
      </c>
      <c r="G69" s="116">
        <v>260</v>
      </c>
      <c r="H69" s="112">
        <v>11913</v>
      </c>
      <c r="I69" s="116">
        <v>767</v>
      </c>
      <c r="J69" s="116">
        <v>8</v>
      </c>
      <c r="K69" s="116">
        <v>19</v>
      </c>
      <c r="L69" s="116">
        <v>8</v>
      </c>
      <c r="M69" s="116">
        <v>40</v>
      </c>
      <c r="N69" s="112">
        <v>842</v>
      </c>
      <c r="O69" s="87">
        <v>198548700</v>
      </c>
      <c r="P69" s="87">
        <v>15322350</v>
      </c>
      <c r="Q69" s="87">
        <v>97982750</v>
      </c>
      <c r="R69" s="87">
        <v>314816500</v>
      </c>
      <c r="S69" s="87">
        <v>11302350</v>
      </c>
      <c r="T69" s="113">
        <v>637972650</v>
      </c>
      <c r="U69" s="115">
        <v>3970432000</v>
      </c>
      <c r="V69" s="115">
        <v>226134000</v>
      </c>
      <c r="W69" s="115">
        <v>1295960000</v>
      </c>
      <c r="X69" s="115">
        <v>6296330000</v>
      </c>
      <c r="Y69" s="115">
        <v>216102000</v>
      </c>
      <c r="Z69" s="113">
        <v>12004958000</v>
      </c>
      <c r="AA69" s="115">
        <v>2245717000</v>
      </c>
      <c r="AB69" s="115">
        <v>50436500</v>
      </c>
      <c r="AC69" s="115">
        <v>59377000</v>
      </c>
      <c r="AD69" s="115">
        <v>5021018000</v>
      </c>
      <c r="AE69" s="115">
        <v>121630000</v>
      </c>
      <c r="AF69" s="113">
        <v>7498178500</v>
      </c>
      <c r="AG69" s="86">
        <v>6371</v>
      </c>
      <c r="AH69" s="86">
        <v>204</v>
      </c>
      <c r="AI69" s="86">
        <v>117</v>
      </c>
      <c r="AJ69" s="86">
        <v>4959</v>
      </c>
      <c r="AK69" s="86">
        <v>260</v>
      </c>
      <c r="AL69" s="112">
        <v>11911</v>
      </c>
      <c r="AM69" s="86">
        <v>768</v>
      </c>
      <c r="AN69" s="86">
        <v>8</v>
      </c>
      <c r="AO69" s="86">
        <v>20</v>
      </c>
      <c r="AP69" s="86">
        <v>8</v>
      </c>
      <c r="AQ69" s="86">
        <v>40</v>
      </c>
      <c r="AR69" s="112">
        <v>844</v>
      </c>
      <c r="AS69" s="87">
        <v>169503200</v>
      </c>
      <c r="AT69" s="87">
        <v>14521150</v>
      </c>
      <c r="AU69" s="87">
        <v>97792750</v>
      </c>
      <c r="AV69" s="87">
        <v>257554650</v>
      </c>
      <c r="AW69" s="87">
        <v>10013700</v>
      </c>
      <c r="AX69" s="113">
        <v>549385450</v>
      </c>
      <c r="AY69" s="115">
        <v>3389510000</v>
      </c>
      <c r="AZ69" s="115">
        <v>207506000</v>
      </c>
      <c r="BA69" s="115">
        <v>1303742000</v>
      </c>
      <c r="BB69" s="115">
        <v>5151093000</v>
      </c>
      <c r="BC69" s="115">
        <v>187394000</v>
      </c>
      <c r="BD69" s="113">
        <v>10239245000</v>
      </c>
      <c r="BE69" s="115">
        <v>1798746000</v>
      </c>
      <c r="BF69" s="115">
        <v>40750000</v>
      </c>
      <c r="BG69" s="115">
        <v>54055000</v>
      </c>
      <c r="BH69" s="115">
        <v>3884549000</v>
      </c>
      <c r="BI69" s="115">
        <v>101386000</v>
      </c>
      <c r="BJ69" s="113">
        <v>5879486000</v>
      </c>
      <c r="BK69" s="88">
        <f t="shared" si="82"/>
        <v>0.24849033715710833</v>
      </c>
      <c r="BL69" s="88">
        <f t="shared" si="83"/>
        <v>0.23770552147239266</v>
      </c>
      <c r="BM69" s="88">
        <f t="shared" si="84"/>
        <v>9.8455277032651889E-2</v>
      </c>
      <c r="BN69" s="88">
        <f t="shared" si="85"/>
        <v>0.29256137585083875</v>
      </c>
      <c r="BO69" s="88">
        <f t="shared" si="86"/>
        <v>0.17138819475381406</v>
      </c>
      <c r="BP69" s="88">
        <f t="shared" si="87"/>
        <v>8.9770898190895787E-2</v>
      </c>
      <c r="BQ69" s="88">
        <f t="shared" si="88"/>
        <v>-5.9689723887088597E-3</v>
      </c>
      <c r="BR69" s="88">
        <f t="shared" si="89"/>
        <v>0.22232893096669004</v>
      </c>
      <c r="BS69" s="88">
        <f t="shared" si="90"/>
        <v>0.27531190651699822</v>
      </c>
      <c r="BT69" s="88">
        <f t="shared" si="91"/>
        <v>0.17244562465298952</v>
      </c>
    </row>
    <row r="70" spans="1:72" x14ac:dyDescent="0.25">
      <c r="A70" s="35" t="s">
        <v>22</v>
      </c>
      <c r="B70" s="61" t="s">
        <v>78</v>
      </c>
      <c r="C70" s="93">
        <v>5120</v>
      </c>
      <c r="D70" s="93">
        <v>440</v>
      </c>
      <c r="E70" s="93">
        <v>3</v>
      </c>
      <c r="F70" s="94">
        <v>3408</v>
      </c>
      <c r="G70" s="93">
        <v>207</v>
      </c>
      <c r="H70" s="112">
        <v>9178</v>
      </c>
      <c r="I70" s="93">
        <v>855</v>
      </c>
      <c r="J70" s="93">
        <v>39</v>
      </c>
      <c r="K70" s="93">
        <v>0</v>
      </c>
      <c r="L70" s="94">
        <v>286</v>
      </c>
      <c r="M70" s="93">
        <v>33</v>
      </c>
      <c r="N70" s="112">
        <v>1213</v>
      </c>
      <c r="O70" s="95">
        <v>155170930</v>
      </c>
      <c r="P70" s="95">
        <v>21775205</v>
      </c>
      <c r="Q70" s="95">
        <v>31540</v>
      </c>
      <c r="R70" s="96">
        <v>218538100</v>
      </c>
      <c r="S70" s="95">
        <v>89612695</v>
      </c>
      <c r="T70" s="113">
        <v>485128470</v>
      </c>
      <c r="U70" s="95">
        <v>3103418600</v>
      </c>
      <c r="V70" s="95">
        <v>321266700</v>
      </c>
      <c r="W70" s="95">
        <v>482000</v>
      </c>
      <c r="X70" s="96">
        <v>4370762000</v>
      </c>
      <c r="Y70" s="95">
        <v>1730709300</v>
      </c>
      <c r="Z70" s="113">
        <v>9526638600</v>
      </c>
      <c r="AA70" s="95">
        <v>1563617600</v>
      </c>
      <c r="AB70" s="95">
        <v>119477700</v>
      </c>
      <c r="AC70" s="95">
        <v>181000</v>
      </c>
      <c r="AD70" s="96">
        <v>3403385000</v>
      </c>
      <c r="AE70" s="95">
        <v>145416300</v>
      </c>
      <c r="AF70" s="113">
        <v>5232077600</v>
      </c>
      <c r="AG70" s="93">
        <v>5106</v>
      </c>
      <c r="AH70" s="93">
        <v>368</v>
      </c>
      <c r="AI70" s="93">
        <v>65</v>
      </c>
      <c r="AJ70" s="94">
        <v>3415</v>
      </c>
      <c r="AK70" s="93">
        <v>207</v>
      </c>
      <c r="AL70" s="112">
        <v>9161</v>
      </c>
      <c r="AM70" s="93">
        <v>855</v>
      </c>
      <c r="AN70" s="93">
        <v>50</v>
      </c>
      <c r="AO70" s="93">
        <v>10</v>
      </c>
      <c r="AP70" s="94">
        <v>278</v>
      </c>
      <c r="AQ70" s="93">
        <v>33</v>
      </c>
      <c r="AR70" s="112">
        <v>1226</v>
      </c>
      <c r="AS70" s="95">
        <v>125058290</v>
      </c>
      <c r="AT70" s="95">
        <v>15925380</v>
      </c>
      <c r="AU70" s="95">
        <v>1882010</v>
      </c>
      <c r="AV70" s="96">
        <v>164386600</v>
      </c>
      <c r="AW70" s="95">
        <v>85534130</v>
      </c>
      <c r="AX70" s="113">
        <v>392786410</v>
      </c>
      <c r="AY70" s="95">
        <v>2501165800</v>
      </c>
      <c r="AZ70" s="95">
        <v>215473800</v>
      </c>
      <c r="BA70" s="95">
        <v>25833000</v>
      </c>
      <c r="BB70" s="96">
        <v>3287732000</v>
      </c>
      <c r="BC70" s="95">
        <v>1628878800</v>
      </c>
      <c r="BD70" s="113">
        <v>7659083400</v>
      </c>
      <c r="BE70" s="95">
        <v>1185160800</v>
      </c>
      <c r="BF70" s="95">
        <v>83766800</v>
      </c>
      <c r="BG70" s="95">
        <v>13674000</v>
      </c>
      <c r="BH70" s="96">
        <v>2398954000</v>
      </c>
      <c r="BI70" s="95">
        <v>125831800</v>
      </c>
      <c r="BJ70" s="113">
        <v>3807387400</v>
      </c>
      <c r="BK70" s="88">
        <f t="shared" si="82"/>
        <v>0.31932949520436393</v>
      </c>
      <c r="BL70" s="88">
        <f t="shared" si="83"/>
        <v>0.42631328879699359</v>
      </c>
      <c r="BM70" s="88">
        <f t="shared" si="84"/>
        <v>-0.98676320023402075</v>
      </c>
      <c r="BN70" s="88">
        <f t="shared" si="85"/>
        <v>0.41869539807766221</v>
      </c>
      <c r="BO70" s="88">
        <f t="shared" si="86"/>
        <v>0.24078883535029938</v>
      </c>
      <c r="BP70" s="88">
        <f t="shared" si="87"/>
        <v>0.49097802145782921</v>
      </c>
      <c r="BQ70" s="88">
        <f t="shared" si="88"/>
        <v>-0.98134169473154498</v>
      </c>
      <c r="BR70" s="88">
        <f t="shared" si="89"/>
        <v>0.32941553630283726</v>
      </c>
      <c r="BS70" s="88">
        <f t="shared" si="90"/>
        <v>0.37419102663416903</v>
      </c>
      <c r="BT70" s="88">
        <f t="shared" si="91"/>
        <v>0.24383533935666502</v>
      </c>
    </row>
    <row r="71" spans="1:72" x14ac:dyDescent="0.25">
      <c r="A71" s="35" t="s">
        <v>22</v>
      </c>
      <c r="B71" s="61" t="s">
        <v>80</v>
      </c>
      <c r="C71" s="93">
        <v>4948</v>
      </c>
      <c r="D71" s="93">
        <v>359</v>
      </c>
      <c r="E71" s="93">
        <v>316</v>
      </c>
      <c r="F71" s="94">
        <v>2979</v>
      </c>
      <c r="G71" s="93">
        <v>187</v>
      </c>
      <c r="H71" s="112">
        <v>8789</v>
      </c>
      <c r="I71" s="93">
        <v>388</v>
      </c>
      <c r="J71" s="93">
        <v>16</v>
      </c>
      <c r="K71" s="93">
        <v>30</v>
      </c>
      <c r="L71" s="94">
        <v>418</v>
      </c>
      <c r="M71" s="93">
        <v>35</v>
      </c>
      <c r="N71" s="112">
        <v>887</v>
      </c>
      <c r="O71" s="95">
        <v>71551200</v>
      </c>
      <c r="P71" s="95">
        <v>10441700</v>
      </c>
      <c r="Q71" s="95">
        <v>9282350</v>
      </c>
      <c r="R71" s="96">
        <v>164947500</v>
      </c>
      <c r="S71" s="95">
        <v>35976200</v>
      </c>
      <c r="T71" s="113">
        <v>292198950</v>
      </c>
      <c r="U71" s="95">
        <v>1431024000</v>
      </c>
      <c r="V71" s="95">
        <v>125099000</v>
      </c>
      <c r="W71" s="95">
        <v>119311000</v>
      </c>
      <c r="X71" s="96">
        <v>3298950000</v>
      </c>
      <c r="Y71" s="95">
        <v>465814000</v>
      </c>
      <c r="Z71" s="113">
        <v>5440198000</v>
      </c>
      <c r="AA71" s="95">
        <v>529634000</v>
      </c>
      <c r="AB71" s="95">
        <v>34940000</v>
      </c>
      <c r="AC71" s="95">
        <v>34028000</v>
      </c>
      <c r="AD71" s="96">
        <v>3009542000</v>
      </c>
      <c r="AE71" s="95">
        <v>55069000</v>
      </c>
      <c r="AF71" s="113">
        <v>3663213000</v>
      </c>
      <c r="AG71" s="93">
        <v>4948</v>
      </c>
      <c r="AH71" s="93">
        <v>359</v>
      </c>
      <c r="AI71" s="93">
        <v>317</v>
      </c>
      <c r="AJ71" s="94">
        <v>2980</v>
      </c>
      <c r="AK71" s="93">
        <v>186</v>
      </c>
      <c r="AL71" s="112">
        <v>8790</v>
      </c>
      <c r="AM71" s="93">
        <v>388</v>
      </c>
      <c r="AN71" s="93">
        <v>16</v>
      </c>
      <c r="AO71" s="93">
        <v>30</v>
      </c>
      <c r="AP71" s="94">
        <v>417</v>
      </c>
      <c r="AQ71" s="93">
        <v>35</v>
      </c>
      <c r="AR71" s="112">
        <v>886</v>
      </c>
      <c r="AS71" s="95">
        <v>56573200</v>
      </c>
      <c r="AT71" s="95">
        <v>8992500</v>
      </c>
      <c r="AU71" s="95">
        <v>34329250</v>
      </c>
      <c r="AV71" s="96">
        <v>112668000</v>
      </c>
      <c r="AW71" s="95">
        <v>9175250</v>
      </c>
      <c r="AX71" s="113">
        <v>221738200</v>
      </c>
      <c r="AY71" s="95">
        <v>1131464000</v>
      </c>
      <c r="AZ71" s="95">
        <v>115230000</v>
      </c>
      <c r="BA71" s="95">
        <v>441231000</v>
      </c>
      <c r="BB71" s="96">
        <v>2253360000</v>
      </c>
      <c r="BC71" s="95">
        <v>124189000</v>
      </c>
      <c r="BD71" s="113">
        <v>4065474000</v>
      </c>
      <c r="BE71" s="95">
        <v>409348000</v>
      </c>
      <c r="BF71" s="95">
        <v>33505000</v>
      </c>
      <c r="BG71" s="95">
        <v>51737000</v>
      </c>
      <c r="BH71" s="96">
        <v>2006077000</v>
      </c>
      <c r="BI71" s="95">
        <v>28969000</v>
      </c>
      <c r="BJ71" s="113">
        <v>2529636000</v>
      </c>
      <c r="BK71" s="88">
        <f t="shared" si="82"/>
        <v>0.29384777744119916</v>
      </c>
      <c r="BL71" s="88">
        <f t="shared" si="83"/>
        <v>4.2829428443515782E-2</v>
      </c>
      <c r="BM71" s="88">
        <f t="shared" si="84"/>
        <v>-0.34228888416413783</v>
      </c>
      <c r="BN71" s="88">
        <f t="shared" si="85"/>
        <v>0.5002126040027377</v>
      </c>
      <c r="BO71" s="88">
        <f t="shared" si="86"/>
        <v>0.26475433597533815</v>
      </c>
      <c r="BP71" s="88">
        <f t="shared" si="87"/>
        <v>8.5646099106135631E-2</v>
      </c>
      <c r="BQ71" s="88">
        <f t="shared" si="88"/>
        <v>-0.72959515537212938</v>
      </c>
      <c r="BR71" s="88">
        <f t="shared" si="89"/>
        <v>0.4640137394823729</v>
      </c>
      <c r="BS71" s="88">
        <f t="shared" si="90"/>
        <v>0.4481186226002476</v>
      </c>
      <c r="BT71" s="88">
        <f t="shared" si="91"/>
        <v>0.33814605627781646</v>
      </c>
    </row>
    <row r="72" spans="1:72" x14ac:dyDescent="0.25">
      <c r="A72" s="35" t="s">
        <v>22</v>
      </c>
      <c r="B72" s="61" t="s">
        <v>82</v>
      </c>
      <c r="C72" s="93">
        <v>2061</v>
      </c>
      <c r="D72" s="93">
        <v>157</v>
      </c>
      <c r="E72" s="93">
        <v>47</v>
      </c>
      <c r="F72" s="94">
        <v>2980</v>
      </c>
      <c r="G72" s="93">
        <v>134</v>
      </c>
      <c r="H72" s="112">
        <v>5379</v>
      </c>
      <c r="I72" s="93">
        <v>297</v>
      </c>
      <c r="J72" s="93">
        <v>2</v>
      </c>
      <c r="K72" s="93">
        <v>24</v>
      </c>
      <c r="L72" s="94">
        <v>620</v>
      </c>
      <c r="M72" s="93">
        <v>54</v>
      </c>
      <c r="N72" s="112">
        <v>997</v>
      </c>
      <c r="O72" s="95">
        <v>41820800</v>
      </c>
      <c r="P72" s="95">
        <v>5918950</v>
      </c>
      <c r="Q72" s="95">
        <v>15968900</v>
      </c>
      <c r="R72" s="96">
        <v>178000250</v>
      </c>
      <c r="S72" s="95">
        <v>22656950</v>
      </c>
      <c r="T72" s="113">
        <v>264365850</v>
      </c>
      <c r="U72" s="95">
        <v>836416000</v>
      </c>
      <c r="V72" s="95">
        <v>88136000</v>
      </c>
      <c r="W72" s="95">
        <v>206050000</v>
      </c>
      <c r="X72" s="96">
        <v>3560005000</v>
      </c>
      <c r="Y72" s="95">
        <v>253079000</v>
      </c>
      <c r="Z72" s="113">
        <v>4943686000</v>
      </c>
      <c r="AA72" s="95">
        <v>406583000</v>
      </c>
      <c r="AB72" s="95">
        <v>18115000</v>
      </c>
      <c r="AC72" s="95">
        <v>20775000</v>
      </c>
      <c r="AD72" s="96">
        <v>3047854000</v>
      </c>
      <c r="AE72" s="95">
        <v>42632000</v>
      </c>
      <c r="AF72" s="113">
        <v>3535959000</v>
      </c>
      <c r="AG72" s="93">
        <v>2061</v>
      </c>
      <c r="AH72" s="93">
        <v>157</v>
      </c>
      <c r="AI72" s="93">
        <v>47</v>
      </c>
      <c r="AJ72" s="94">
        <v>2978</v>
      </c>
      <c r="AK72" s="93">
        <v>134</v>
      </c>
      <c r="AL72" s="112">
        <v>5377</v>
      </c>
      <c r="AM72" s="93">
        <v>297</v>
      </c>
      <c r="AN72" s="93">
        <v>2</v>
      </c>
      <c r="AO72" s="93">
        <v>24</v>
      </c>
      <c r="AP72" s="94">
        <v>622</v>
      </c>
      <c r="AQ72" s="93">
        <v>54</v>
      </c>
      <c r="AR72" s="112">
        <v>999</v>
      </c>
      <c r="AS72" s="95">
        <v>30518950</v>
      </c>
      <c r="AT72" s="95">
        <v>5412950</v>
      </c>
      <c r="AU72" s="95">
        <v>15773850</v>
      </c>
      <c r="AV72" s="96">
        <v>121686100</v>
      </c>
      <c r="AW72" s="95">
        <v>22160400</v>
      </c>
      <c r="AX72" s="113">
        <v>195552250</v>
      </c>
      <c r="AY72" s="95">
        <v>610379000</v>
      </c>
      <c r="AZ72" s="95">
        <v>74681000</v>
      </c>
      <c r="BA72" s="95">
        <v>202111000</v>
      </c>
      <c r="BB72" s="96">
        <v>2433722000</v>
      </c>
      <c r="BC72" s="95">
        <v>243060000</v>
      </c>
      <c r="BD72" s="113">
        <v>3563953000</v>
      </c>
      <c r="BE72" s="95">
        <v>245717000</v>
      </c>
      <c r="BF72" s="95">
        <v>9724000</v>
      </c>
      <c r="BG72" s="95">
        <v>17793000</v>
      </c>
      <c r="BH72" s="96">
        <v>1990600000</v>
      </c>
      <c r="BI72" s="95">
        <v>33472000</v>
      </c>
      <c r="BJ72" s="113">
        <v>2297306000</v>
      </c>
      <c r="BK72" s="88">
        <f t="shared" si="82"/>
        <v>0.65467997737234307</v>
      </c>
      <c r="BL72" s="88">
        <f t="shared" si="83"/>
        <v>0.86291649526943637</v>
      </c>
      <c r="BM72" s="88">
        <f t="shared" si="84"/>
        <v>0.1675939976395211</v>
      </c>
      <c r="BN72" s="88">
        <f t="shared" si="85"/>
        <v>0.53112327941324233</v>
      </c>
      <c r="BO72" s="88">
        <f t="shared" si="86"/>
        <v>0.3703223734761516</v>
      </c>
      <c r="BP72" s="88">
        <f t="shared" si="87"/>
        <v>0.18016630736064054</v>
      </c>
      <c r="BQ72" s="88">
        <f t="shared" si="88"/>
        <v>1.9489290538367454E-2</v>
      </c>
      <c r="BR72" s="88">
        <f t="shared" si="89"/>
        <v>0.46278210904943129</v>
      </c>
      <c r="BS72" s="88">
        <f t="shared" si="90"/>
        <v>0.53917632217910882</v>
      </c>
      <c r="BT72" s="88">
        <f t="shared" si="91"/>
        <v>0.38713557670373322</v>
      </c>
    </row>
    <row r="73" spans="1:72" x14ac:dyDescent="0.25">
      <c r="A73" s="35" t="s">
        <v>22</v>
      </c>
      <c r="B73" s="61" t="s">
        <v>83</v>
      </c>
      <c r="C73" s="86">
        <v>2811</v>
      </c>
      <c r="D73" s="86">
        <v>229</v>
      </c>
      <c r="E73" s="86">
        <v>0</v>
      </c>
      <c r="F73" s="86">
        <v>0</v>
      </c>
      <c r="G73" s="86">
        <v>37</v>
      </c>
      <c r="H73" s="112">
        <v>3077</v>
      </c>
      <c r="I73" s="86">
        <v>70</v>
      </c>
      <c r="J73" s="86">
        <v>3</v>
      </c>
      <c r="K73" s="86">
        <v>0</v>
      </c>
      <c r="L73" s="86">
        <v>0</v>
      </c>
      <c r="M73" s="86">
        <v>1</v>
      </c>
      <c r="N73" s="112">
        <v>74</v>
      </c>
      <c r="O73" s="87">
        <v>217324550</v>
      </c>
      <c r="P73" s="87">
        <v>11965450</v>
      </c>
      <c r="Q73" s="87">
        <v>0</v>
      </c>
      <c r="R73" s="87">
        <v>0</v>
      </c>
      <c r="S73" s="87">
        <v>3124125</v>
      </c>
      <c r="T73" s="113">
        <v>232414125</v>
      </c>
      <c r="U73" s="87">
        <v>4346280000</v>
      </c>
      <c r="V73" s="87">
        <v>197593000</v>
      </c>
      <c r="W73" s="87">
        <v>0</v>
      </c>
      <c r="X73" s="87">
        <v>0</v>
      </c>
      <c r="Y73" s="87">
        <v>62482500</v>
      </c>
      <c r="Z73" s="113">
        <v>4606355500</v>
      </c>
      <c r="AA73" s="87">
        <v>3133212500</v>
      </c>
      <c r="AB73" s="87">
        <v>103631000</v>
      </c>
      <c r="AC73" s="87">
        <v>0</v>
      </c>
      <c r="AD73" s="87">
        <v>0</v>
      </c>
      <c r="AE73" s="87">
        <v>48937500</v>
      </c>
      <c r="AF73" s="113">
        <v>3285781000</v>
      </c>
      <c r="AG73" s="86">
        <v>2807</v>
      </c>
      <c r="AH73" s="86">
        <v>230</v>
      </c>
      <c r="AI73" s="86">
        <v>0</v>
      </c>
      <c r="AJ73" s="86">
        <v>0</v>
      </c>
      <c r="AK73" s="86">
        <v>37</v>
      </c>
      <c r="AL73" s="112">
        <v>3074</v>
      </c>
      <c r="AM73" s="86">
        <v>74</v>
      </c>
      <c r="AN73" s="86">
        <v>3</v>
      </c>
      <c r="AO73" s="86">
        <v>0</v>
      </c>
      <c r="AP73" s="86">
        <v>0</v>
      </c>
      <c r="AQ73" s="86">
        <v>1</v>
      </c>
      <c r="AR73" s="112">
        <v>78</v>
      </c>
      <c r="AS73" s="87">
        <v>158926750</v>
      </c>
      <c r="AT73" s="87">
        <v>10514790</v>
      </c>
      <c r="AU73" s="87">
        <v>0</v>
      </c>
      <c r="AV73" s="87">
        <v>0</v>
      </c>
      <c r="AW73" s="87">
        <v>2305000</v>
      </c>
      <c r="AX73" s="113">
        <v>171746540</v>
      </c>
      <c r="AY73" s="87">
        <v>3178345000</v>
      </c>
      <c r="AZ73" s="87">
        <v>180458000</v>
      </c>
      <c r="BA73" s="87">
        <v>0</v>
      </c>
      <c r="BB73" s="87">
        <v>0</v>
      </c>
      <c r="BC73" s="87">
        <v>46100000</v>
      </c>
      <c r="BD73" s="113">
        <v>3404903000</v>
      </c>
      <c r="BE73" s="87">
        <v>2374860000</v>
      </c>
      <c r="BF73" s="87">
        <v>92169500</v>
      </c>
      <c r="BG73" s="87">
        <v>0</v>
      </c>
      <c r="BH73" s="87">
        <v>0</v>
      </c>
      <c r="BI73" s="87">
        <v>37675000</v>
      </c>
      <c r="BJ73" s="113">
        <v>2504704500</v>
      </c>
      <c r="BK73" s="88">
        <f t="shared" si="82"/>
        <v>0.31932513916609828</v>
      </c>
      <c r="BL73" s="88">
        <f t="shared" si="83"/>
        <v>0.12435241592934765</v>
      </c>
      <c r="BM73" s="88" t="str">
        <f t="shared" si="84"/>
        <v>N/A</v>
      </c>
      <c r="BN73" s="88" t="str">
        <f t="shared" si="85"/>
        <v>N/A</v>
      </c>
      <c r="BO73" s="88">
        <f t="shared" si="86"/>
        <v>0.36746640153916577</v>
      </c>
      <c r="BP73" s="88">
        <f t="shared" si="87"/>
        <v>9.4952842212592481E-2</v>
      </c>
      <c r="BQ73" s="88" t="str">
        <f t="shared" si="88"/>
        <v>N/A</v>
      </c>
      <c r="BR73" s="88" t="str">
        <f t="shared" si="89"/>
        <v>N/A</v>
      </c>
      <c r="BS73" s="88">
        <f t="shared" si="90"/>
        <v>0.31184377238911809</v>
      </c>
      <c r="BT73" s="88">
        <f t="shared" si="91"/>
        <v>0.35285953814249638</v>
      </c>
    </row>
    <row r="74" spans="1:72" x14ac:dyDescent="0.25">
      <c r="A74" s="35" t="s">
        <v>22</v>
      </c>
      <c r="B74" s="61" t="s">
        <v>84</v>
      </c>
      <c r="C74" s="97">
        <v>14553</v>
      </c>
      <c r="D74" s="98">
        <v>655</v>
      </c>
      <c r="E74" s="98">
        <v>390</v>
      </c>
      <c r="F74" s="97">
        <v>2625</v>
      </c>
      <c r="G74" s="98">
        <v>302</v>
      </c>
      <c r="H74" s="112">
        <v>18525</v>
      </c>
      <c r="I74" s="97">
        <v>1333</v>
      </c>
      <c r="J74" s="98">
        <v>22</v>
      </c>
      <c r="K74" s="98">
        <v>33</v>
      </c>
      <c r="L74" s="98">
        <v>659</v>
      </c>
      <c r="M74" s="98">
        <v>33</v>
      </c>
      <c r="N74" s="112">
        <v>2080</v>
      </c>
      <c r="O74" s="99">
        <v>443329450</v>
      </c>
      <c r="P74" s="99">
        <v>22684800</v>
      </c>
      <c r="Q74" s="99">
        <v>26338300</v>
      </c>
      <c r="R74" s="99">
        <v>243157000</v>
      </c>
      <c r="S74" s="99">
        <v>9239800</v>
      </c>
      <c r="T74" s="113">
        <v>744749350</v>
      </c>
      <c r="U74" s="99">
        <v>8862960000</v>
      </c>
      <c r="V74" s="99">
        <v>381298000</v>
      </c>
      <c r="W74" s="99">
        <v>329174000</v>
      </c>
      <c r="X74" s="99">
        <v>4863140000</v>
      </c>
      <c r="Y74" s="99">
        <v>155900000</v>
      </c>
      <c r="Z74" s="113">
        <v>14592472000</v>
      </c>
      <c r="AA74" s="99">
        <v>4393608000</v>
      </c>
      <c r="AB74" s="99">
        <v>142812000</v>
      </c>
      <c r="AC74" s="99">
        <v>122056000</v>
      </c>
      <c r="AD74" s="99">
        <v>3936786000</v>
      </c>
      <c r="AE74" s="99">
        <v>104123000</v>
      </c>
      <c r="AF74" s="113">
        <v>8699385000</v>
      </c>
      <c r="AG74" s="97">
        <v>14553</v>
      </c>
      <c r="AH74" s="98">
        <v>655</v>
      </c>
      <c r="AI74" s="98">
        <v>390</v>
      </c>
      <c r="AJ74" s="97">
        <v>2625</v>
      </c>
      <c r="AK74" s="98">
        <v>302</v>
      </c>
      <c r="AL74" s="112">
        <v>18525</v>
      </c>
      <c r="AM74" s="97">
        <v>1333</v>
      </c>
      <c r="AN74" s="98">
        <v>22</v>
      </c>
      <c r="AO74" s="98">
        <v>33</v>
      </c>
      <c r="AP74" s="98">
        <v>659</v>
      </c>
      <c r="AQ74" s="98">
        <v>33</v>
      </c>
      <c r="AR74" s="112">
        <v>2080</v>
      </c>
      <c r="AS74" s="99">
        <v>319205200</v>
      </c>
      <c r="AT74" s="99">
        <v>19947350</v>
      </c>
      <c r="AU74" s="99">
        <v>24353450</v>
      </c>
      <c r="AV74" s="99">
        <v>178886800</v>
      </c>
      <c r="AW74" s="99">
        <v>8128350</v>
      </c>
      <c r="AX74" s="113">
        <v>550521150</v>
      </c>
      <c r="AY74" s="99">
        <v>6379011000</v>
      </c>
      <c r="AZ74" s="99">
        <v>299464000</v>
      </c>
      <c r="BA74" s="99">
        <v>282878000</v>
      </c>
      <c r="BB74" s="99">
        <v>3577736000</v>
      </c>
      <c r="BC74" s="99">
        <v>126622000</v>
      </c>
      <c r="BD74" s="113">
        <v>10665711000</v>
      </c>
      <c r="BE74" s="99">
        <v>3030617000</v>
      </c>
      <c r="BF74" s="99">
        <v>115289000</v>
      </c>
      <c r="BG74" s="99">
        <v>98646000</v>
      </c>
      <c r="BH74" s="99">
        <v>2845664000</v>
      </c>
      <c r="BI74" s="99">
        <v>81576000</v>
      </c>
      <c r="BJ74" s="113">
        <v>6171792000</v>
      </c>
      <c r="BK74" s="88">
        <f t="shared" si="82"/>
        <v>0.44974043239379968</v>
      </c>
      <c r="BL74" s="88">
        <f t="shared" si="83"/>
        <v>0.23873049466991647</v>
      </c>
      <c r="BM74" s="88">
        <f t="shared" si="84"/>
        <v>0.23731322101250929</v>
      </c>
      <c r="BN74" s="88">
        <f t="shared" si="85"/>
        <v>0.38343318114858249</v>
      </c>
      <c r="BO74" s="88">
        <f t="shared" si="86"/>
        <v>0.38939406124240894</v>
      </c>
      <c r="BP74" s="88">
        <f t="shared" si="87"/>
        <v>0.27326823925413413</v>
      </c>
      <c r="BQ74" s="88">
        <f t="shared" si="88"/>
        <v>0.16366065936552143</v>
      </c>
      <c r="BR74" s="88">
        <f t="shared" si="89"/>
        <v>0.35927860524085631</v>
      </c>
      <c r="BS74" s="88">
        <f t="shared" si="90"/>
        <v>0.40953956322572105</v>
      </c>
      <c r="BT74" s="88">
        <f t="shared" si="91"/>
        <v>0.3681668291968534</v>
      </c>
    </row>
    <row r="75" spans="1:72" x14ac:dyDescent="0.25">
      <c r="A75" s="35" t="s">
        <v>22</v>
      </c>
      <c r="B75" s="61" t="s">
        <v>85</v>
      </c>
      <c r="C75" s="86">
        <v>6404</v>
      </c>
      <c r="D75" s="86">
        <v>564</v>
      </c>
      <c r="E75" s="86">
        <v>233</v>
      </c>
      <c r="F75" s="86">
        <v>1634</v>
      </c>
      <c r="G75" s="86">
        <v>176</v>
      </c>
      <c r="H75" s="112">
        <v>9011</v>
      </c>
      <c r="I75" s="86">
        <v>580</v>
      </c>
      <c r="J75" s="86">
        <v>30</v>
      </c>
      <c r="K75" s="86">
        <v>24</v>
      </c>
      <c r="L75" s="86">
        <v>1679</v>
      </c>
      <c r="M75" s="86">
        <v>25</v>
      </c>
      <c r="N75" s="112">
        <v>2338</v>
      </c>
      <c r="O75" s="87">
        <v>99649475</v>
      </c>
      <c r="P75" s="87">
        <v>17936200</v>
      </c>
      <c r="Q75" s="87">
        <v>7570950</v>
      </c>
      <c r="R75" s="87">
        <v>232683550</v>
      </c>
      <c r="S75" s="87">
        <v>15335500</v>
      </c>
      <c r="T75" s="113">
        <v>373175675</v>
      </c>
      <c r="U75" s="87">
        <v>1992364500</v>
      </c>
      <c r="V75" s="87">
        <v>240833000</v>
      </c>
      <c r="W75" s="87">
        <v>102626000</v>
      </c>
      <c r="X75" s="87">
        <v>4653671000</v>
      </c>
      <c r="Y75" s="87">
        <v>298262000</v>
      </c>
      <c r="Z75" s="113">
        <v>7287756500</v>
      </c>
      <c r="AA75" s="87">
        <v>742856000</v>
      </c>
      <c r="AB75" s="87">
        <v>60551000</v>
      </c>
      <c r="AC75" s="87">
        <v>39986000</v>
      </c>
      <c r="AD75" s="87">
        <v>4224305000</v>
      </c>
      <c r="AE75" s="87">
        <v>30544000</v>
      </c>
      <c r="AF75" s="113">
        <v>5098242000</v>
      </c>
      <c r="AG75" s="86">
        <v>6392</v>
      </c>
      <c r="AH75" s="86">
        <v>563</v>
      </c>
      <c r="AI75" s="86">
        <v>233</v>
      </c>
      <c r="AJ75" s="86">
        <v>1634</v>
      </c>
      <c r="AK75" s="86">
        <v>177</v>
      </c>
      <c r="AL75" s="112">
        <v>8999</v>
      </c>
      <c r="AM75" s="86">
        <v>581</v>
      </c>
      <c r="AN75" s="86">
        <v>34</v>
      </c>
      <c r="AO75" s="86">
        <v>27</v>
      </c>
      <c r="AP75" s="86">
        <v>1682</v>
      </c>
      <c r="AQ75" s="86">
        <v>25</v>
      </c>
      <c r="AR75" s="112">
        <v>2349</v>
      </c>
      <c r="AS75" s="87">
        <v>83620050</v>
      </c>
      <c r="AT75" s="87">
        <v>16823700</v>
      </c>
      <c r="AU75" s="87">
        <v>5977650</v>
      </c>
      <c r="AV75" s="87">
        <v>180368200</v>
      </c>
      <c r="AW75" s="87">
        <v>14465725</v>
      </c>
      <c r="AX75" s="113">
        <v>301255325</v>
      </c>
      <c r="AY75" s="87">
        <v>1671776000</v>
      </c>
      <c r="AZ75" s="87">
        <v>208959500</v>
      </c>
      <c r="BA75" s="87">
        <v>74069000</v>
      </c>
      <c r="BB75" s="87">
        <v>3607364000</v>
      </c>
      <c r="BC75" s="87">
        <v>282248000</v>
      </c>
      <c r="BD75" s="113">
        <v>5844416500</v>
      </c>
      <c r="BE75" s="87">
        <v>624865000</v>
      </c>
      <c r="BF75" s="87">
        <v>58358500</v>
      </c>
      <c r="BG75" s="87">
        <v>35617500</v>
      </c>
      <c r="BH75" s="87">
        <v>3249846000</v>
      </c>
      <c r="BI75" s="87">
        <v>25198000</v>
      </c>
      <c r="BJ75" s="113">
        <v>3993885000</v>
      </c>
      <c r="BK75" s="88">
        <f t="shared" si="82"/>
        <v>0.18882638649948391</v>
      </c>
      <c r="BL75" s="88">
        <f t="shared" si="83"/>
        <v>3.7569505727528929E-2</v>
      </c>
      <c r="BM75" s="88">
        <f t="shared" si="84"/>
        <v>0.12265038253667448</v>
      </c>
      <c r="BN75" s="88">
        <f t="shared" si="85"/>
        <v>0.29984774663168645</v>
      </c>
      <c r="BO75" s="88">
        <f t="shared" si="86"/>
        <v>0.19176522452768796</v>
      </c>
      <c r="BP75" s="88">
        <f t="shared" si="87"/>
        <v>0.15253434277934241</v>
      </c>
      <c r="BQ75" s="88">
        <f t="shared" si="88"/>
        <v>0.38554590989482773</v>
      </c>
      <c r="BR75" s="88">
        <f t="shared" si="89"/>
        <v>0.29004752500717967</v>
      </c>
      <c r="BS75" s="88">
        <f t="shared" si="90"/>
        <v>0.27651196767057629</v>
      </c>
      <c r="BT75" s="88">
        <f t="shared" si="91"/>
        <v>0.24696049639857121</v>
      </c>
    </row>
    <row r="76" spans="1:72" x14ac:dyDescent="0.25">
      <c r="A76" s="35" t="s">
        <v>22</v>
      </c>
      <c r="B76" s="61" t="s">
        <v>87</v>
      </c>
      <c r="C76" s="101">
        <v>3700</v>
      </c>
      <c r="D76" s="102">
        <v>247</v>
      </c>
      <c r="E76" s="102">
        <v>89</v>
      </c>
      <c r="F76" s="101">
        <v>3116</v>
      </c>
      <c r="G76" s="102">
        <v>177</v>
      </c>
      <c r="H76" s="112">
        <v>7329</v>
      </c>
      <c r="I76" s="102">
        <v>350</v>
      </c>
      <c r="J76" s="102">
        <v>8</v>
      </c>
      <c r="K76" s="102">
        <v>8</v>
      </c>
      <c r="L76" s="102">
        <v>265</v>
      </c>
      <c r="M76" s="102">
        <v>21</v>
      </c>
      <c r="N76" s="112">
        <v>652</v>
      </c>
      <c r="O76" s="101">
        <v>88182150</v>
      </c>
      <c r="P76" s="101">
        <v>12245125</v>
      </c>
      <c r="Q76" s="101">
        <v>2354000</v>
      </c>
      <c r="R76" s="101">
        <v>162150200</v>
      </c>
      <c r="S76" s="101">
        <v>8525670</v>
      </c>
      <c r="T76" s="113">
        <v>273457145</v>
      </c>
      <c r="U76" s="101">
        <v>1763643000</v>
      </c>
      <c r="V76" s="101">
        <v>165701500</v>
      </c>
      <c r="W76" s="101">
        <v>29728000</v>
      </c>
      <c r="X76" s="101">
        <v>3243004000</v>
      </c>
      <c r="Y76" s="101">
        <v>158835000</v>
      </c>
      <c r="Z76" s="113">
        <v>5360911500</v>
      </c>
      <c r="AA76" s="101">
        <v>852012000</v>
      </c>
      <c r="AB76" s="101">
        <v>45005800</v>
      </c>
      <c r="AC76" s="101">
        <v>9520700</v>
      </c>
      <c r="AD76" s="101">
        <v>2567812000</v>
      </c>
      <c r="AE76" s="101">
        <v>64770400</v>
      </c>
      <c r="AF76" s="113">
        <v>3539120900</v>
      </c>
      <c r="AG76" s="101">
        <v>3690</v>
      </c>
      <c r="AH76" s="102">
        <v>248</v>
      </c>
      <c r="AI76" s="102">
        <v>89</v>
      </c>
      <c r="AJ76" s="101">
        <v>3116</v>
      </c>
      <c r="AK76" s="102">
        <v>177</v>
      </c>
      <c r="AL76" s="112">
        <v>7320</v>
      </c>
      <c r="AM76" s="102">
        <v>360</v>
      </c>
      <c r="AN76" s="102">
        <v>8</v>
      </c>
      <c r="AO76" s="102">
        <v>7</v>
      </c>
      <c r="AP76" s="102">
        <v>266</v>
      </c>
      <c r="AQ76" s="102">
        <v>22</v>
      </c>
      <c r="AR76" s="112">
        <v>663</v>
      </c>
      <c r="AS76" s="101">
        <v>71019365</v>
      </c>
      <c r="AT76" s="101">
        <v>12146400</v>
      </c>
      <c r="AU76" s="101">
        <v>2240220</v>
      </c>
      <c r="AV76" s="101">
        <v>127703050</v>
      </c>
      <c r="AW76" s="101">
        <v>7860235</v>
      </c>
      <c r="AX76" s="113">
        <v>220969270</v>
      </c>
      <c r="AY76" s="101">
        <v>1420387300</v>
      </c>
      <c r="AZ76" s="101">
        <v>145759400</v>
      </c>
      <c r="BA76" s="101">
        <v>24227000</v>
      </c>
      <c r="BB76" s="101">
        <v>2554061000</v>
      </c>
      <c r="BC76" s="101">
        <v>142837900</v>
      </c>
      <c r="BD76" s="113">
        <v>4287272600</v>
      </c>
      <c r="BE76" s="101">
        <v>626008300</v>
      </c>
      <c r="BF76" s="101">
        <v>38597700</v>
      </c>
      <c r="BG76" s="101">
        <v>8231900</v>
      </c>
      <c r="BH76" s="101">
        <v>1926089000</v>
      </c>
      <c r="BI76" s="101">
        <v>54112800</v>
      </c>
      <c r="BJ76" s="113">
        <v>2653039700</v>
      </c>
      <c r="BK76" s="88">
        <f t="shared" si="82"/>
        <v>0.36102348802723538</v>
      </c>
      <c r="BL76" s="88">
        <f t="shared" si="83"/>
        <v>0.16602284592087102</v>
      </c>
      <c r="BM76" s="88">
        <f t="shared" si="84"/>
        <v>0.1565616686305713</v>
      </c>
      <c r="BN76" s="88">
        <f t="shared" si="85"/>
        <v>0.33317411604552016</v>
      </c>
      <c r="BO76" s="88">
        <f t="shared" si="86"/>
        <v>0.24166345334121186</v>
      </c>
      <c r="BP76" s="88">
        <f t="shared" si="87"/>
        <v>0.13681518996373465</v>
      </c>
      <c r="BQ76" s="88">
        <f t="shared" si="88"/>
        <v>0.22706071738143385</v>
      </c>
      <c r="BR76" s="88">
        <f t="shared" si="89"/>
        <v>0.26974414471698216</v>
      </c>
      <c r="BS76" s="88">
        <f t="shared" si="90"/>
        <v>0.33398716197122869</v>
      </c>
      <c r="BT76" s="88">
        <f t="shared" si="91"/>
        <v>0.25042468724755218</v>
      </c>
    </row>
    <row r="77" spans="1:72" x14ac:dyDescent="0.25">
      <c r="A77" s="35" t="s">
        <v>22</v>
      </c>
      <c r="B77" s="61" t="s">
        <v>88</v>
      </c>
      <c r="C77" s="101">
        <v>18295</v>
      </c>
      <c r="D77" s="101">
        <v>1259</v>
      </c>
      <c r="E77" s="102">
        <v>114</v>
      </c>
      <c r="F77" s="101">
        <v>2251</v>
      </c>
      <c r="G77" s="102">
        <v>232</v>
      </c>
      <c r="H77" s="112">
        <v>22151</v>
      </c>
      <c r="I77" s="101">
        <v>1329</v>
      </c>
      <c r="J77" s="102">
        <v>110</v>
      </c>
      <c r="K77" s="102">
        <v>11</v>
      </c>
      <c r="L77" s="102">
        <v>404</v>
      </c>
      <c r="M77" s="102">
        <v>10</v>
      </c>
      <c r="N77" s="112">
        <v>1864</v>
      </c>
      <c r="O77" s="101">
        <v>1259000751</v>
      </c>
      <c r="P77" s="101">
        <v>72969975</v>
      </c>
      <c r="Q77" s="101">
        <v>5573500</v>
      </c>
      <c r="R77" s="101">
        <v>225836125</v>
      </c>
      <c r="S77" s="101">
        <v>15939950</v>
      </c>
      <c r="T77" s="113">
        <v>1579320301</v>
      </c>
      <c r="U77" s="101">
        <v>25180015001</v>
      </c>
      <c r="V77" s="101">
        <v>1232886000</v>
      </c>
      <c r="W77" s="101">
        <v>101120000</v>
      </c>
      <c r="X77" s="101">
        <v>4516722500</v>
      </c>
      <c r="Y77" s="101">
        <v>310096600</v>
      </c>
      <c r="Z77" s="113">
        <v>31340840101</v>
      </c>
      <c r="AA77" s="101">
        <v>17943150001</v>
      </c>
      <c r="AB77" s="101">
        <v>556485652</v>
      </c>
      <c r="AC77" s="101">
        <v>38502500</v>
      </c>
      <c r="AD77" s="101">
        <v>3705602500</v>
      </c>
      <c r="AE77" s="101">
        <v>211689500</v>
      </c>
      <c r="AF77" s="113">
        <v>22455430153</v>
      </c>
      <c r="AG77" s="101">
        <v>18271</v>
      </c>
      <c r="AH77" s="101">
        <v>1295</v>
      </c>
      <c r="AI77" s="102">
        <v>114</v>
      </c>
      <c r="AJ77" s="101">
        <v>2249</v>
      </c>
      <c r="AK77" s="102">
        <v>229</v>
      </c>
      <c r="AL77" s="112">
        <v>22158</v>
      </c>
      <c r="AM77" s="101">
        <v>1355</v>
      </c>
      <c r="AN77" s="102">
        <v>78</v>
      </c>
      <c r="AO77" s="102">
        <v>10</v>
      </c>
      <c r="AP77" s="102">
        <v>407</v>
      </c>
      <c r="AQ77" s="102">
        <v>9</v>
      </c>
      <c r="AR77" s="112">
        <v>1859</v>
      </c>
      <c r="AS77" s="101">
        <v>912573751</v>
      </c>
      <c r="AT77" s="101">
        <v>68995139</v>
      </c>
      <c r="AU77" s="101">
        <v>5146266</v>
      </c>
      <c r="AV77" s="101">
        <v>167195025</v>
      </c>
      <c r="AW77" s="101">
        <v>13015375</v>
      </c>
      <c r="AX77" s="113">
        <v>1166925556</v>
      </c>
      <c r="AY77" s="101">
        <v>18236085001</v>
      </c>
      <c r="AZ77" s="101">
        <v>1067306500</v>
      </c>
      <c r="BA77" s="101">
        <v>82967500</v>
      </c>
      <c r="BB77" s="101">
        <v>3343900500</v>
      </c>
      <c r="BC77" s="101">
        <v>248734500</v>
      </c>
      <c r="BD77" s="113">
        <v>22978994001</v>
      </c>
      <c r="BE77" s="101">
        <v>12226877501</v>
      </c>
      <c r="BF77" s="101">
        <v>485597000</v>
      </c>
      <c r="BG77" s="101">
        <v>34867500</v>
      </c>
      <c r="BH77" s="101">
        <v>2621360000</v>
      </c>
      <c r="BI77" s="101">
        <v>158227000</v>
      </c>
      <c r="BJ77" s="113">
        <v>15526929001</v>
      </c>
      <c r="BK77" s="88">
        <f t="shared" si="82"/>
        <v>0.46751695185729014</v>
      </c>
      <c r="BL77" s="88">
        <f t="shared" si="83"/>
        <v>0.14598247518003604</v>
      </c>
      <c r="BM77" s="88">
        <f t="shared" si="84"/>
        <v>0.10425181042518106</v>
      </c>
      <c r="BN77" s="88">
        <f t="shared" si="85"/>
        <v>0.41361831263161108</v>
      </c>
      <c r="BO77" s="88">
        <f t="shared" si="86"/>
        <v>0.38077964648767648</v>
      </c>
      <c r="BP77" s="88">
        <f t="shared" si="87"/>
        <v>0.15513772285655536</v>
      </c>
      <c r="BQ77" s="88">
        <f t="shared" si="88"/>
        <v>0.21879049025220709</v>
      </c>
      <c r="BR77" s="88">
        <f t="shared" si="89"/>
        <v>0.35073471833267766</v>
      </c>
      <c r="BS77" s="88">
        <f t="shared" si="90"/>
        <v>0.44622482343764025</v>
      </c>
      <c r="BT77" s="88">
        <f t="shared" si="91"/>
        <v>0.36389086918409519</v>
      </c>
    </row>
    <row r="78" spans="1:72" x14ac:dyDescent="0.25">
      <c r="A78" s="35" t="s">
        <v>22</v>
      </c>
      <c r="B78" s="61" t="s">
        <v>90</v>
      </c>
      <c r="C78" s="101">
        <v>7101</v>
      </c>
      <c r="D78" s="102">
        <v>588</v>
      </c>
      <c r="E78" s="102">
        <v>329</v>
      </c>
      <c r="F78" s="101">
        <v>3286</v>
      </c>
      <c r="G78" s="102">
        <v>345</v>
      </c>
      <c r="H78" s="112">
        <v>11649</v>
      </c>
      <c r="I78" s="102">
        <v>668</v>
      </c>
      <c r="J78" s="102">
        <v>67</v>
      </c>
      <c r="K78" s="102">
        <v>44</v>
      </c>
      <c r="L78" s="102">
        <v>53</v>
      </c>
      <c r="M78" s="102">
        <v>73</v>
      </c>
      <c r="N78" s="112">
        <v>905</v>
      </c>
      <c r="O78" s="101">
        <v>110721930</v>
      </c>
      <c r="P78" s="101">
        <v>26086600</v>
      </c>
      <c r="Q78" s="101">
        <v>16589215</v>
      </c>
      <c r="R78" s="101">
        <v>144260935</v>
      </c>
      <c r="S78" s="101">
        <v>13328830</v>
      </c>
      <c r="T78" s="113">
        <v>310987510</v>
      </c>
      <c r="U78" s="101">
        <v>2188600600</v>
      </c>
      <c r="V78" s="101">
        <v>308332500</v>
      </c>
      <c r="W78" s="101">
        <v>209305800</v>
      </c>
      <c r="X78" s="101">
        <v>2885218700</v>
      </c>
      <c r="Y78" s="101">
        <v>152086700</v>
      </c>
      <c r="Z78" s="113">
        <v>5743544300</v>
      </c>
      <c r="AA78" s="101">
        <v>850422600</v>
      </c>
      <c r="AB78" s="101">
        <v>112878500</v>
      </c>
      <c r="AC78" s="101">
        <v>56749000</v>
      </c>
      <c r="AD78" s="101">
        <v>1708713600</v>
      </c>
      <c r="AE78" s="101">
        <v>56382000</v>
      </c>
      <c r="AF78" s="113">
        <v>2785145700</v>
      </c>
      <c r="AG78" s="101">
        <v>7101</v>
      </c>
      <c r="AH78" s="102">
        <v>589</v>
      </c>
      <c r="AI78" s="102">
        <v>329</v>
      </c>
      <c r="AJ78" s="101">
        <v>3286</v>
      </c>
      <c r="AK78" s="102">
        <v>345</v>
      </c>
      <c r="AL78" s="112">
        <v>11650</v>
      </c>
      <c r="AM78" s="102">
        <v>667</v>
      </c>
      <c r="AN78" s="102">
        <v>67</v>
      </c>
      <c r="AO78" s="102">
        <v>44</v>
      </c>
      <c r="AP78" s="102">
        <v>53</v>
      </c>
      <c r="AQ78" s="102">
        <v>73</v>
      </c>
      <c r="AR78" s="112">
        <v>904</v>
      </c>
      <c r="AS78" s="101">
        <v>97462645</v>
      </c>
      <c r="AT78" s="101">
        <v>25522600</v>
      </c>
      <c r="AU78" s="101">
        <v>16516040</v>
      </c>
      <c r="AV78" s="101">
        <v>120796925</v>
      </c>
      <c r="AW78" s="101">
        <v>13203520</v>
      </c>
      <c r="AX78" s="113">
        <v>273501730</v>
      </c>
      <c r="AY78" s="101">
        <v>1923768900</v>
      </c>
      <c r="AZ78" s="101">
        <v>271736100</v>
      </c>
      <c r="BA78" s="101">
        <v>206598300</v>
      </c>
      <c r="BB78" s="101">
        <v>2415938500</v>
      </c>
      <c r="BC78" s="101">
        <v>145910500</v>
      </c>
      <c r="BD78" s="113">
        <v>4963952300</v>
      </c>
      <c r="BE78" s="101">
        <v>718367900</v>
      </c>
      <c r="BF78" s="101">
        <v>112467800</v>
      </c>
      <c r="BG78" s="101">
        <v>50854300</v>
      </c>
      <c r="BH78" s="101">
        <v>1430952000</v>
      </c>
      <c r="BI78" s="101">
        <v>53926100</v>
      </c>
      <c r="BJ78" s="113">
        <v>2366568100</v>
      </c>
      <c r="BK78" s="88">
        <f t="shared" si="82"/>
        <v>0.18382600336123045</v>
      </c>
      <c r="BL78" s="88">
        <f t="shared" si="83"/>
        <v>3.6517118677523719E-3</v>
      </c>
      <c r="BM78" s="88">
        <f t="shared" si="84"/>
        <v>0.1159135019064268</v>
      </c>
      <c r="BN78" s="88">
        <f t="shared" si="85"/>
        <v>0.19410965566979188</v>
      </c>
      <c r="BO78" s="88">
        <f t="shared" si="86"/>
        <v>0.13766294901638143</v>
      </c>
      <c r="BP78" s="88">
        <f t="shared" si="87"/>
        <v>0.1346762539095836</v>
      </c>
      <c r="BQ78" s="88">
        <f t="shared" si="88"/>
        <v>1.3105141717042246E-2</v>
      </c>
      <c r="BR78" s="88">
        <f t="shared" si="89"/>
        <v>0.19424343790208232</v>
      </c>
      <c r="BS78" s="88">
        <f t="shared" si="90"/>
        <v>0.17687114095723677</v>
      </c>
      <c r="BT78" s="88">
        <f t="shared" si="91"/>
        <v>0.15705066303719306</v>
      </c>
    </row>
    <row r="79" spans="1:72" x14ac:dyDescent="0.25">
      <c r="A79" s="35" t="s">
        <v>22</v>
      </c>
      <c r="B79" s="61" t="s">
        <v>91</v>
      </c>
      <c r="C79" s="101">
        <v>1709</v>
      </c>
      <c r="D79" s="102">
        <v>237</v>
      </c>
      <c r="E79" s="102">
        <v>1</v>
      </c>
      <c r="F79" s="101">
        <v>2213</v>
      </c>
      <c r="G79" s="102">
        <v>202</v>
      </c>
      <c r="H79" s="112">
        <v>4362</v>
      </c>
      <c r="I79" s="102">
        <v>160</v>
      </c>
      <c r="J79" s="102">
        <v>10</v>
      </c>
      <c r="K79" s="102">
        <v>0</v>
      </c>
      <c r="L79" s="102">
        <v>174</v>
      </c>
      <c r="M79" s="102">
        <v>31</v>
      </c>
      <c r="N79" s="112">
        <v>375</v>
      </c>
      <c r="O79" s="101">
        <v>26799100</v>
      </c>
      <c r="P79" s="101">
        <v>4014170</v>
      </c>
      <c r="Q79" s="101">
        <v>5050</v>
      </c>
      <c r="R79" s="101">
        <v>102845815</v>
      </c>
      <c r="S79" s="101">
        <v>17842110</v>
      </c>
      <c r="T79" s="113">
        <v>151506245</v>
      </c>
      <c r="U79" s="101">
        <v>535982000</v>
      </c>
      <c r="V79" s="101">
        <v>57332000</v>
      </c>
      <c r="W79" s="101">
        <v>69000</v>
      </c>
      <c r="X79" s="101">
        <v>2056916300</v>
      </c>
      <c r="Y79" s="101">
        <v>282709200</v>
      </c>
      <c r="Z79" s="113">
        <v>2933008500</v>
      </c>
      <c r="AA79" s="101">
        <v>186114300</v>
      </c>
      <c r="AB79" s="101">
        <v>13198400</v>
      </c>
      <c r="AC79" s="101">
        <v>56000</v>
      </c>
      <c r="AD79" s="101">
        <v>1711267000</v>
      </c>
      <c r="AE79" s="101">
        <v>29370900</v>
      </c>
      <c r="AF79" s="113">
        <v>1940006600</v>
      </c>
      <c r="AG79" s="101">
        <v>1708</v>
      </c>
      <c r="AH79" s="102">
        <v>237</v>
      </c>
      <c r="AI79" s="102">
        <v>1</v>
      </c>
      <c r="AJ79" s="101">
        <v>2214</v>
      </c>
      <c r="AK79" s="102">
        <v>201</v>
      </c>
      <c r="AL79" s="112">
        <v>4361</v>
      </c>
      <c r="AM79" s="102">
        <v>161</v>
      </c>
      <c r="AN79" s="102">
        <v>10</v>
      </c>
      <c r="AO79" s="102">
        <v>0</v>
      </c>
      <c r="AP79" s="102">
        <v>174</v>
      </c>
      <c r="AQ79" s="102">
        <v>31</v>
      </c>
      <c r="AR79" s="112">
        <v>376</v>
      </c>
      <c r="AS79" s="101">
        <v>20613125</v>
      </c>
      <c r="AT79" s="101">
        <v>3933720</v>
      </c>
      <c r="AU79" s="101">
        <v>5090</v>
      </c>
      <c r="AV79" s="101">
        <v>80797215</v>
      </c>
      <c r="AW79" s="101">
        <v>17183595</v>
      </c>
      <c r="AX79" s="113">
        <v>122532745</v>
      </c>
      <c r="AY79" s="101">
        <v>412262500</v>
      </c>
      <c r="AZ79" s="101">
        <v>49581000</v>
      </c>
      <c r="BA79" s="101">
        <v>62000</v>
      </c>
      <c r="BB79" s="101">
        <v>1615944300</v>
      </c>
      <c r="BC79" s="101">
        <v>248368900</v>
      </c>
      <c r="BD79" s="113">
        <v>2326218700</v>
      </c>
      <c r="BE79" s="101">
        <v>146522500</v>
      </c>
      <c r="BF79" s="101">
        <v>11787200</v>
      </c>
      <c r="BG79" s="101">
        <v>44000</v>
      </c>
      <c r="BH79" s="101">
        <v>1283292000</v>
      </c>
      <c r="BI79" s="101">
        <v>19500900</v>
      </c>
      <c r="BJ79" s="113">
        <v>1461146600</v>
      </c>
      <c r="BK79" s="88">
        <f t="shared" si="82"/>
        <v>0.27020969475677803</v>
      </c>
      <c r="BL79" s="88">
        <f t="shared" si="83"/>
        <v>0.11972308945296595</v>
      </c>
      <c r="BM79" s="88">
        <f t="shared" si="84"/>
        <v>0.27272727272727271</v>
      </c>
      <c r="BN79" s="88">
        <f t="shared" si="85"/>
        <v>0.33349775421338235</v>
      </c>
      <c r="BO79" s="88">
        <f t="shared" si="86"/>
        <v>0.30009884478942417</v>
      </c>
      <c r="BP79" s="88">
        <f t="shared" si="87"/>
        <v>0.15633004578366716</v>
      </c>
      <c r="BQ79" s="88">
        <f t="shared" si="88"/>
        <v>0.11290322580645151</v>
      </c>
      <c r="BR79" s="88">
        <f t="shared" si="89"/>
        <v>0.27288811873033003</v>
      </c>
      <c r="BS79" s="88">
        <f t="shared" si="90"/>
        <v>0.32772892193021552</v>
      </c>
      <c r="BT79" s="88">
        <f t="shared" si="91"/>
        <v>0.26084813091735537</v>
      </c>
    </row>
    <row r="80" spans="1:72" x14ac:dyDescent="0.25">
      <c r="A80" s="35" t="s">
        <v>22</v>
      </c>
      <c r="B80" s="61" t="s">
        <v>92</v>
      </c>
      <c r="C80" s="97">
        <v>11794</v>
      </c>
      <c r="D80" s="98">
        <v>764</v>
      </c>
      <c r="E80" s="98">
        <v>403</v>
      </c>
      <c r="F80" s="97">
        <v>2616</v>
      </c>
      <c r="G80" s="98">
        <v>345</v>
      </c>
      <c r="H80" s="112">
        <v>15922</v>
      </c>
      <c r="I80" s="98">
        <v>391</v>
      </c>
      <c r="J80" s="98">
        <v>24</v>
      </c>
      <c r="K80" s="98">
        <v>40</v>
      </c>
      <c r="L80" s="98">
        <v>40</v>
      </c>
      <c r="M80" s="98">
        <v>19</v>
      </c>
      <c r="N80" s="112">
        <v>514</v>
      </c>
      <c r="O80" s="99">
        <v>252718080</v>
      </c>
      <c r="P80" s="99">
        <v>43317850</v>
      </c>
      <c r="Q80" s="99">
        <v>19495380</v>
      </c>
      <c r="R80" s="99">
        <v>139313500</v>
      </c>
      <c r="S80" s="99">
        <v>13485940</v>
      </c>
      <c r="T80" s="113">
        <v>468330750</v>
      </c>
      <c r="U80" s="99">
        <v>5051950000</v>
      </c>
      <c r="V80" s="99">
        <v>631760000</v>
      </c>
      <c r="W80" s="99">
        <v>246127000</v>
      </c>
      <c r="X80" s="99">
        <v>2786270000</v>
      </c>
      <c r="Y80" s="99">
        <v>250665000</v>
      </c>
      <c r="Z80" s="113">
        <v>8966772000</v>
      </c>
      <c r="AA80" s="99">
        <v>2360755000</v>
      </c>
      <c r="AB80" s="99">
        <v>263726000</v>
      </c>
      <c r="AC80" s="99">
        <v>114379000</v>
      </c>
      <c r="AD80" s="99">
        <v>2290362000</v>
      </c>
      <c r="AE80" s="99">
        <v>117402000</v>
      </c>
      <c r="AF80" s="113">
        <v>5146624000</v>
      </c>
      <c r="AG80" s="97">
        <v>11788</v>
      </c>
      <c r="AH80" s="98">
        <v>767</v>
      </c>
      <c r="AI80" s="98">
        <v>403</v>
      </c>
      <c r="AJ80" s="97">
        <v>2616</v>
      </c>
      <c r="AK80" s="98">
        <v>343</v>
      </c>
      <c r="AL80" s="112">
        <v>15917</v>
      </c>
      <c r="AM80" s="98">
        <v>398</v>
      </c>
      <c r="AN80" s="98">
        <v>25</v>
      </c>
      <c r="AO80" s="98">
        <v>40</v>
      </c>
      <c r="AP80" s="98">
        <v>40</v>
      </c>
      <c r="AQ80" s="98">
        <v>18</v>
      </c>
      <c r="AR80" s="112">
        <v>521</v>
      </c>
      <c r="AS80" s="99">
        <v>199789600</v>
      </c>
      <c r="AT80" s="99">
        <v>42505210</v>
      </c>
      <c r="AU80" s="99">
        <v>18830210</v>
      </c>
      <c r="AV80" s="99">
        <v>104276050</v>
      </c>
      <c r="AW80" s="99">
        <v>12223060</v>
      </c>
      <c r="AX80" s="113">
        <v>377624130</v>
      </c>
      <c r="AY80" s="99">
        <v>3992766000</v>
      </c>
      <c r="AZ80" s="99">
        <v>543696000</v>
      </c>
      <c r="BA80" s="99">
        <v>219616000</v>
      </c>
      <c r="BB80" s="99">
        <v>2085521000</v>
      </c>
      <c r="BC80" s="99">
        <v>221834000</v>
      </c>
      <c r="BD80" s="113">
        <v>7063433000</v>
      </c>
      <c r="BE80" s="99">
        <v>1803240000</v>
      </c>
      <c r="BF80" s="99">
        <v>238654000</v>
      </c>
      <c r="BG80" s="99">
        <v>101105000</v>
      </c>
      <c r="BH80" s="99">
        <v>1674371000</v>
      </c>
      <c r="BI80" s="99">
        <v>102217000</v>
      </c>
      <c r="BJ80" s="113">
        <v>3919587000</v>
      </c>
      <c r="BK80" s="88">
        <f t="shared" si="82"/>
        <v>0.30917404227945244</v>
      </c>
      <c r="BL80" s="88">
        <f t="shared" si="83"/>
        <v>0.10505585491967451</v>
      </c>
      <c r="BM80" s="88">
        <f t="shared" si="84"/>
        <v>0.13128925374610545</v>
      </c>
      <c r="BN80" s="88">
        <f t="shared" si="85"/>
        <v>0.36789397331893592</v>
      </c>
      <c r="BO80" s="88">
        <f t="shared" si="86"/>
        <v>0.26527575119603797</v>
      </c>
      <c r="BP80" s="88">
        <f t="shared" si="87"/>
        <v>0.16197286719048876</v>
      </c>
      <c r="BQ80" s="88">
        <f t="shared" si="88"/>
        <v>0.12071524843362957</v>
      </c>
      <c r="BR80" s="88">
        <f t="shared" si="89"/>
        <v>0.33600668609906115</v>
      </c>
      <c r="BS80" s="88">
        <f t="shared" si="90"/>
        <v>0.31305262518729648</v>
      </c>
      <c r="BT80" s="88">
        <f t="shared" si="91"/>
        <v>0.26946372960570297</v>
      </c>
    </row>
    <row r="81" spans="1:72" x14ac:dyDescent="0.25">
      <c r="A81" s="35" t="s">
        <v>22</v>
      </c>
      <c r="B81" s="61" t="s">
        <v>93</v>
      </c>
      <c r="C81" s="114">
        <v>15782</v>
      </c>
      <c r="D81" s="116">
        <v>957</v>
      </c>
      <c r="E81" s="116">
        <v>448</v>
      </c>
      <c r="F81" s="116">
        <v>174</v>
      </c>
      <c r="G81" s="116">
        <v>337</v>
      </c>
      <c r="H81" s="112">
        <v>17698</v>
      </c>
      <c r="I81" s="116">
        <v>610</v>
      </c>
      <c r="J81" s="116">
        <v>21</v>
      </c>
      <c r="K81" s="116">
        <v>53</v>
      </c>
      <c r="L81" s="116">
        <v>11</v>
      </c>
      <c r="M81" s="116">
        <v>7</v>
      </c>
      <c r="N81" s="112">
        <v>702</v>
      </c>
      <c r="O81" s="114">
        <v>438865350</v>
      </c>
      <c r="P81" s="114">
        <v>69925250</v>
      </c>
      <c r="Q81" s="114">
        <v>27313000</v>
      </c>
      <c r="R81" s="114">
        <v>14461100</v>
      </c>
      <c r="S81" s="114">
        <v>21489750</v>
      </c>
      <c r="T81" s="113">
        <v>572054450</v>
      </c>
      <c r="U81" s="114">
        <v>8734521000</v>
      </c>
      <c r="V81" s="114">
        <v>860040000</v>
      </c>
      <c r="W81" s="114">
        <v>382319000</v>
      </c>
      <c r="X81" s="114">
        <v>289222000</v>
      </c>
      <c r="Y81" s="114">
        <v>389888000</v>
      </c>
      <c r="Z81" s="113">
        <v>10655990000</v>
      </c>
      <c r="AA81" s="114">
        <v>3983740000</v>
      </c>
      <c r="AB81" s="114">
        <v>357738000</v>
      </c>
      <c r="AC81" s="114">
        <v>192832000</v>
      </c>
      <c r="AD81" s="114">
        <v>254587000</v>
      </c>
      <c r="AE81" s="114">
        <v>209390000</v>
      </c>
      <c r="AF81" s="113">
        <v>4998287000</v>
      </c>
      <c r="AG81" s="114">
        <v>15783</v>
      </c>
      <c r="AH81" s="116">
        <v>958</v>
      </c>
      <c r="AI81" s="116">
        <v>448</v>
      </c>
      <c r="AJ81" s="116">
        <v>174</v>
      </c>
      <c r="AK81" s="116">
        <v>336</v>
      </c>
      <c r="AL81" s="112">
        <v>17699</v>
      </c>
      <c r="AM81" s="116">
        <v>613</v>
      </c>
      <c r="AN81" s="116">
        <v>21</v>
      </c>
      <c r="AO81" s="116">
        <v>52</v>
      </c>
      <c r="AP81" s="94">
        <v>11</v>
      </c>
      <c r="AQ81" s="93">
        <v>7</v>
      </c>
      <c r="AR81" s="112">
        <v>704</v>
      </c>
      <c r="AS81" s="114">
        <v>317728550</v>
      </c>
      <c r="AT81" s="114">
        <v>67830400</v>
      </c>
      <c r="AU81" s="114">
        <v>25449900</v>
      </c>
      <c r="AV81" s="114">
        <v>10832350</v>
      </c>
      <c r="AW81" s="114">
        <v>17661750</v>
      </c>
      <c r="AX81" s="113">
        <v>439502950</v>
      </c>
      <c r="AY81" s="114">
        <v>6311381000</v>
      </c>
      <c r="AZ81" s="114">
        <v>799747000</v>
      </c>
      <c r="BA81" s="114">
        <v>346280000</v>
      </c>
      <c r="BB81" s="114">
        <v>216647000</v>
      </c>
      <c r="BC81" s="114">
        <v>319753000</v>
      </c>
      <c r="BD81" s="113">
        <v>7993808000</v>
      </c>
      <c r="BE81" s="114">
        <v>2715756000</v>
      </c>
      <c r="BF81" s="114">
        <v>352541000</v>
      </c>
      <c r="BG81" s="114">
        <v>200513000</v>
      </c>
      <c r="BH81" s="114">
        <v>188007000</v>
      </c>
      <c r="BI81" s="114">
        <v>183346000</v>
      </c>
      <c r="BJ81" s="113">
        <v>3640163000</v>
      </c>
      <c r="BK81" s="88">
        <f t="shared" si="82"/>
        <v>0.46689908813604752</v>
      </c>
      <c r="BL81" s="88">
        <f t="shared" si="83"/>
        <v>1.4741547791604415E-2</v>
      </c>
      <c r="BM81" s="88">
        <f t="shared" si="84"/>
        <v>-3.8306743203682547E-2</v>
      </c>
      <c r="BN81" s="88">
        <f t="shared" si="85"/>
        <v>0.35413575026461785</v>
      </c>
      <c r="BO81" s="88">
        <f t="shared" si="86"/>
        <v>0.38393182094378386</v>
      </c>
      <c r="BP81" s="88">
        <f t="shared" si="87"/>
        <v>7.5390092116631946E-2</v>
      </c>
      <c r="BQ81" s="88">
        <f t="shared" si="88"/>
        <v>0.10407473720688465</v>
      </c>
      <c r="BR81" s="88">
        <f t="shared" si="89"/>
        <v>0.33499194542273836</v>
      </c>
      <c r="BS81" s="88">
        <f t="shared" si="90"/>
        <v>0.37309428176705284</v>
      </c>
      <c r="BT81" s="88">
        <f t="shared" si="91"/>
        <v>0.33303051561908914</v>
      </c>
    </row>
    <row r="82" spans="1:72" x14ac:dyDescent="0.25">
      <c r="A82" s="35" t="s">
        <v>22</v>
      </c>
      <c r="B82" s="61" t="s">
        <v>95</v>
      </c>
      <c r="C82" s="101">
        <v>21541</v>
      </c>
      <c r="D82" s="101">
        <v>1018</v>
      </c>
      <c r="E82" s="102">
        <v>579</v>
      </c>
      <c r="F82" s="101">
        <v>3848</v>
      </c>
      <c r="G82" s="102">
        <v>484</v>
      </c>
      <c r="H82" s="112">
        <v>27470</v>
      </c>
      <c r="I82" s="101">
        <v>4886</v>
      </c>
      <c r="J82" s="102">
        <v>57</v>
      </c>
      <c r="K82" s="102">
        <v>73</v>
      </c>
      <c r="L82" s="102">
        <v>233</v>
      </c>
      <c r="M82" s="102">
        <v>58</v>
      </c>
      <c r="N82" s="112">
        <v>5307</v>
      </c>
      <c r="O82" s="101">
        <v>464914410</v>
      </c>
      <c r="P82" s="101">
        <v>67339750</v>
      </c>
      <c r="Q82" s="101">
        <v>128363600</v>
      </c>
      <c r="R82" s="101">
        <v>231879300</v>
      </c>
      <c r="S82" s="101">
        <v>20553650</v>
      </c>
      <c r="T82" s="113">
        <v>913050710</v>
      </c>
      <c r="U82" s="101">
        <v>9294550200</v>
      </c>
      <c r="V82" s="101">
        <v>897202000</v>
      </c>
      <c r="W82" s="101">
        <v>1484417000</v>
      </c>
      <c r="X82" s="101">
        <v>4637366000</v>
      </c>
      <c r="Y82" s="101">
        <v>375575000</v>
      </c>
      <c r="Z82" s="113">
        <v>16689110200</v>
      </c>
      <c r="AA82" s="101">
        <v>4775893200</v>
      </c>
      <c r="AB82" s="101">
        <v>275679000</v>
      </c>
      <c r="AC82" s="101">
        <v>156059000</v>
      </c>
      <c r="AD82" s="101">
        <v>3843719000</v>
      </c>
      <c r="AE82" s="101">
        <v>200980000</v>
      </c>
      <c r="AF82" s="113">
        <v>9252330200</v>
      </c>
      <c r="AG82" s="101">
        <v>21541</v>
      </c>
      <c r="AH82" s="101">
        <v>1022</v>
      </c>
      <c r="AI82" s="102">
        <v>583</v>
      </c>
      <c r="AJ82" s="101">
        <v>3848</v>
      </c>
      <c r="AK82" s="102">
        <v>484</v>
      </c>
      <c r="AL82" s="112">
        <v>27478</v>
      </c>
      <c r="AM82" s="101">
        <v>4885</v>
      </c>
      <c r="AN82" s="102">
        <v>53</v>
      </c>
      <c r="AO82" s="102">
        <v>68</v>
      </c>
      <c r="AP82" s="102">
        <v>235</v>
      </c>
      <c r="AQ82" s="102">
        <v>58</v>
      </c>
      <c r="AR82" s="112">
        <v>5299</v>
      </c>
      <c r="AS82" s="101">
        <v>359195810</v>
      </c>
      <c r="AT82" s="101">
        <v>63593350</v>
      </c>
      <c r="AU82" s="101">
        <v>132359750</v>
      </c>
      <c r="AV82" s="101">
        <v>172492450</v>
      </c>
      <c r="AW82" s="101">
        <v>16799400</v>
      </c>
      <c r="AX82" s="113">
        <v>744440760</v>
      </c>
      <c r="AY82" s="101">
        <v>7180616200</v>
      </c>
      <c r="AZ82" s="101">
        <v>827060000</v>
      </c>
      <c r="BA82" s="101">
        <v>1558942000</v>
      </c>
      <c r="BB82" s="101">
        <v>3449649000</v>
      </c>
      <c r="BC82" s="101">
        <v>303497000</v>
      </c>
      <c r="BD82" s="113">
        <v>13319764200</v>
      </c>
      <c r="BE82" s="101">
        <v>3120200200</v>
      </c>
      <c r="BF82" s="101">
        <v>217309000</v>
      </c>
      <c r="BG82" s="101">
        <v>123362001</v>
      </c>
      <c r="BH82" s="101">
        <v>2698781000</v>
      </c>
      <c r="BI82" s="101">
        <v>142666000</v>
      </c>
      <c r="BJ82" s="113">
        <v>6302318201</v>
      </c>
      <c r="BK82" s="88">
        <f t="shared" si="82"/>
        <v>0.5306367841396844</v>
      </c>
      <c r="BL82" s="88">
        <f t="shared" si="83"/>
        <v>0.26860369335830536</v>
      </c>
      <c r="BM82" s="88">
        <f t="shared" si="84"/>
        <v>0.26504919452465758</v>
      </c>
      <c r="BN82" s="88">
        <f t="shared" si="85"/>
        <v>0.42424264881070384</v>
      </c>
      <c r="BO82" s="88">
        <f t="shared" si="86"/>
        <v>0.29439451171335418</v>
      </c>
      <c r="BP82" s="88">
        <f t="shared" si="87"/>
        <v>8.4808840954706977E-2</v>
      </c>
      <c r="BQ82" s="88">
        <f t="shared" si="88"/>
        <v>-4.7804857396875566E-2</v>
      </c>
      <c r="BR82" s="88">
        <f t="shared" si="89"/>
        <v>0.34430082596809131</v>
      </c>
      <c r="BS82" s="88">
        <f t="shared" si="90"/>
        <v>0.46808363286574717</v>
      </c>
      <c r="BT82" s="88">
        <f t="shared" si="91"/>
        <v>0.25295838195093578</v>
      </c>
    </row>
    <row r="83" spans="1:72" x14ac:dyDescent="0.25">
      <c r="A83" s="35" t="s">
        <v>22</v>
      </c>
      <c r="B83" s="61" t="s">
        <v>96</v>
      </c>
      <c r="C83" s="97">
        <v>1456</v>
      </c>
      <c r="D83" s="98">
        <v>89</v>
      </c>
      <c r="E83" s="98">
        <v>70</v>
      </c>
      <c r="F83" s="97">
        <v>2798</v>
      </c>
      <c r="G83" s="98">
        <v>104</v>
      </c>
      <c r="H83" s="112">
        <v>4517</v>
      </c>
      <c r="I83" s="98">
        <v>300</v>
      </c>
      <c r="J83" s="98">
        <v>1</v>
      </c>
      <c r="K83" s="98">
        <v>15</v>
      </c>
      <c r="L83" s="98">
        <v>33</v>
      </c>
      <c r="M83" s="98">
        <v>19</v>
      </c>
      <c r="N83" s="112">
        <v>368</v>
      </c>
      <c r="O83" s="99">
        <v>12352915</v>
      </c>
      <c r="P83" s="99">
        <v>1078295</v>
      </c>
      <c r="Q83" s="99">
        <v>1155430</v>
      </c>
      <c r="R83" s="99">
        <v>266509610</v>
      </c>
      <c r="S83" s="99">
        <v>1552260</v>
      </c>
      <c r="T83" s="113">
        <v>282648510</v>
      </c>
      <c r="U83" s="99">
        <v>247058300</v>
      </c>
      <c r="V83" s="99">
        <v>10204500</v>
      </c>
      <c r="W83" s="99">
        <v>10825000</v>
      </c>
      <c r="X83" s="99">
        <v>5330192200</v>
      </c>
      <c r="Y83" s="99">
        <v>17095500</v>
      </c>
      <c r="Z83" s="113">
        <v>5615375500</v>
      </c>
      <c r="AA83" s="99">
        <v>69699200</v>
      </c>
      <c r="AB83" s="99">
        <v>2150000</v>
      </c>
      <c r="AC83" s="99">
        <v>3316000</v>
      </c>
      <c r="AD83" s="99">
        <v>5152405700</v>
      </c>
      <c r="AE83" s="99">
        <v>4104200</v>
      </c>
      <c r="AF83" s="113">
        <v>5231675100</v>
      </c>
      <c r="AG83" s="97">
        <v>1456</v>
      </c>
      <c r="AH83" s="98">
        <v>89</v>
      </c>
      <c r="AI83" s="98">
        <v>70</v>
      </c>
      <c r="AJ83" s="97">
        <v>2798</v>
      </c>
      <c r="AK83" s="98">
        <v>104</v>
      </c>
      <c r="AL83" s="112">
        <v>4517</v>
      </c>
      <c r="AM83" s="98">
        <v>300</v>
      </c>
      <c r="AN83" s="98">
        <v>1</v>
      </c>
      <c r="AO83" s="98">
        <v>15</v>
      </c>
      <c r="AP83" s="98">
        <v>33</v>
      </c>
      <c r="AQ83" s="98">
        <v>19</v>
      </c>
      <c r="AR83" s="112">
        <v>368</v>
      </c>
      <c r="AS83" s="99">
        <v>9840235</v>
      </c>
      <c r="AT83" s="99">
        <v>1005990</v>
      </c>
      <c r="AU83" s="99">
        <v>1079140</v>
      </c>
      <c r="AV83" s="99">
        <v>172479070</v>
      </c>
      <c r="AW83" s="99">
        <v>1486305</v>
      </c>
      <c r="AX83" s="113">
        <v>185890740</v>
      </c>
      <c r="AY83" s="99">
        <v>196804700</v>
      </c>
      <c r="AZ83" s="99">
        <v>9088000</v>
      </c>
      <c r="BA83" s="99">
        <v>9979000</v>
      </c>
      <c r="BB83" s="99">
        <v>3449581400</v>
      </c>
      <c r="BC83" s="99">
        <v>16047600</v>
      </c>
      <c r="BD83" s="113">
        <v>3681500700</v>
      </c>
      <c r="BE83" s="99">
        <v>44074700</v>
      </c>
      <c r="BF83" s="99">
        <v>1927500</v>
      </c>
      <c r="BG83" s="99">
        <v>2447000</v>
      </c>
      <c r="BH83" s="99">
        <v>3272965200</v>
      </c>
      <c r="BI83" s="99">
        <v>3275800</v>
      </c>
      <c r="BJ83" s="113">
        <v>3324690200</v>
      </c>
      <c r="BK83" s="88">
        <f t="shared" si="82"/>
        <v>0.58138796180121477</v>
      </c>
      <c r="BL83" s="88">
        <f t="shared" si="83"/>
        <v>0.11543450064850846</v>
      </c>
      <c r="BM83" s="88">
        <f t="shared" si="84"/>
        <v>0.35512872905598702</v>
      </c>
      <c r="BN83" s="88">
        <f t="shared" si="85"/>
        <v>0.57423173946365202</v>
      </c>
      <c r="BO83" s="88">
        <f t="shared" si="86"/>
        <v>0.2553475602970865</v>
      </c>
      <c r="BP83" s="88">
        <f t="shared" si="87"/>
        <v>0.12285431338028174</v>
      </c>
      <c r="BQ83" s="88">
        <f t="shared" si="88"/>
        <v>8.4778033871129477E-2</v>
      </c>
      <c r="BR83" s="88">
        <f t="shared" si="89"/>
        <v>0.54517072709169878</v>
      </c>
      <c r="BS83" s="88">
        <f t="shared" si="90"/>
        <v>0.5735827356184946</v>
      </c>
      <c r="BT83" s="88">
        <f t="shared" si="91"/>
        <v>0.52529524169314978</v>
      </c>
    </row>
    <row r="84" spans="1:72" x14ac:dyDescent="0.25">
      <c r="A84" s="35" t="s">
        <v>22</v>
      </c>
      <c r="B84" s="61" t="s">
        <v>99</v>
      </c>
      <c r="C84" s="101">
        <v>17728</v>
      </c>
      <c r="D84" s="101">
        <v>1440</v>
      </c>
      <c r="E84" s="102">
        <v>7</v>
      </c>
      <c r="F84" s="102">
        <v>603</v>
      </c>
      <c r="G84" s="102">
        <v>342</v>
      </c>
      <c r="H84" s="112">
        <v>20120</v>
      </c>
      <c r="I84" s="102">
        <v>637</v>
      </c>
      <c r="J84" s="102">
        <v>140</v>
      </c>
      <c r="K84" s="102">
        <v>3</v>
      </c>
      <c r="L84" s="102">
        <v>33</v>
      </c>
      <c r="M84" s="102">
        <v>69</v>
      </c>
      <c r="N84" s="112">
        <v>882</v>
      </c>
      <c r="O84" s="101">
        <v>379316330</v>
      </c>
      <c r="P84" s="101">
        <v>116121765</v>
      </c>
      <c r="Q84" s="101">
        <v>549550</v>
      </c>
      <c r="R84" s="101">
        <v>29946775</v>
      </c>
      <c r="S84" s="101">
        <v>20268215</v>
      </c>
      <c r="T84" s="113">
        <v>546202635</v>
      </c>
      <c r="U84" s="101">
        <v>7586326600</v>
      </c>
      <c r="V84" s="101">
        <v>1551499700</v>
      </c>
      <c r="W84" s="101">
        <v>7453000</v>
      </c>
      <c r="X84" s="101">
        <v>598935500</v>
      </c>
      <c r="Y84" s="101">
        <v>360741700</v>
      </c>
      <c r="Z84" s="113">
        <v>10104956500</v>
      </c>
      <c r="AA84" s="101">
        <v>2875876500</v>
      </c>
      <c r="AB84" s="101">
        <v>624968500</v>
      </c>
      <c r="AC84" s="101">
        <v>3478000</v>
      </c>
      <c r="AD84" s="101">
        <v>412767900</v>
      </c>
      <c r="AE84" s="101">
        <v>142054200</v>
      </c>
      <c r="AF84" s="113">
        <v>4059145100</v>
      </c>
      <c r="AG84" s="101">
        <v>17671</v>
      </c>
      <c r="AH84" s="101">
        <v>1439</v>
      </c>
      <c r="AI84" s="102">
        <v>7</v>
      </c>
      <c r="AJ84" s="102">
        <v>601</v>
      </c>
      <c r="AK84" s="102">
        <v>344</v>
      </c>
      <c r="AL84" s="112">
        <v>20062</v>
      </c>
      <c r="AM84" s="102">
        <v>697</v>
      </c>
      <c r="AN84" s="102">
        <v>140</v>
      </c>
      <c r="AO84" s="102">
        <v>3</v>
      </c>
      <c r="AP84" s="102">
        <v>35</v>
      </c>
      <c r="AQ84" s="102">
        <v>69</v>
      </c>
      <c r="AR84" s="112">
        <v>944</v>
      </c>
      <c r="AS84" s="101">
        <v>298891690</v>
      </c>
      <c r="AT84" s="101">
        <v>112123095</v>
      </c>
      <c r="AU84" s="101">
        <v>539150</v>
      </c>
      <c r="AV84" s="101">
        <v>22308320</v>
      </c>
      <c r="AW84" s="101">
        <v>18830475</v>
      </c>
      <c r="AX84" s="113">
        <v>452692730</v>
      </c>
      <c r="AY84" s="101">
        <v>5977833800</v>
      </c>
      <c r="AZ84" s="101">
        <v>1332606500</v>
      </c>
      <c r="BA84" s="101">
        <v>6373000</v>
      </c>
      <c r="BB84" s="101">
        <v>446166400</v>
      </c>
      <c r="BC84" s="101">
        <v>318688900</v>
      </c>
      <c r="BD84" s="113">
        <v>8081668600</v>
      </c>
      <c r="BE84" s="101">
        <v>2367681800</v>
      </c>
      <c r="BF84" s="101">
        <v>539888200</v>
      </c>
      <c r="BG84" s="101">
        <v>2971000</v>
      </c>
      <c r="BH84" s="101">
        <v>310401000</v>
      </c>
      <c r="BI84" s="101">
        <v>125698500</v>
      </c>
      <c r="BJ84" s="113">
        <v>3346640500</v>
      </c>
      <c r="BK84" s="88">
        <f t="shared" si="82"/>
        <v>0.21463809030419534</v>
      </c>
      <c r="BL84" s="88">
        <f t="shared" si="83"/>
        <v>0.1575887378164591</v>
      </c>
      <c r="BM84" s="88">
        <f t="shared" si="84"/>
        <v>0.17064961292494107</v>
      </c>
      <c r="BN84" s="88">
        <f t="shared" si="85"/>
        <v>0.32978920815332424</v>
      </c>
      <c r="BO84" s="88">
        <f t="shared" si="86"/>
        <v>0.2690761994754689</v>
      </c>
      <c r="BP84" s="88">
        <f t="shared" si="87"/>
        <v>0.16425944192828124</v>
      </c>
      <c r="BQ84" s="88">
        <f t="shared" si="88"/>
        <v>0.16946493017417219</v>
      </c>
      <c r="BR84" s="88">
        <f t="shared" si="89"/>
        <v>0.34240386546364765</v>
      </c>
      <c r="BS84" s="88">
        <f t="shared" si="90"/>
        <v>0.21290144549436962</v>
      </c>
      <c r="BT84" s="88">
        <f t="shared" si="91"/>
        <v>0.25035521748565626</v>
      </c>
    </row>
    <row r="85" spans="1:72" x14ac:dyDescent="0.25">
      <c r="A85" s="35" t="s">
        <v>22</v>
      </c>
      <c r="B85" s="61" t="s">
        <v>103</v>
      </c>
      <c r="C85" s="101">
        <v>2988</v>
      </c>
      <c r="D85" s="102">
        <v>176</v>
      </c>
      <c r="E85" s="102">
        <v>242</v>
      </c>
      <c r="F85" s="101">
        <v>2986</v>
      </c>
      <c r="G85" s="102">
        <v>206</v>
      </c>
      <c r="H85" s="112">
        <v>6598</v>
      </c>
      <c r="I85" s="102">
        <v>536</v>
      </c>
      <c r="J85" s="102">
        <v>13</v>
      </c>
      <c r="K85" s="102">
        <v>24</v>
      </c>
      <c r="L85" s="102">
        <v>3</v>
      </c>
      <c r="M85" s="102">
        <v>44</v>
      </c>
      <c r="N85" s="112">
        <v>620</v>
      </c>
      <c r="O85" s="101">
        <v>23528750</v>
      </c>
      <c r="P85" s="101">
        <v>2346550</v>
      </c>
      <c r="Q85" s="101">
        <v>4066865</v>
      </c>
      <c r="R85" s="101">
        <v>195519000</v>
      </c>
      <c r="S85" s="101">
        <v>1623950</v>
      </c>
      <c r="T85" s="113">
        <v>227085115</v>
      </c>
      <c r="U85" s="101">
        <v>468361500</v>
      </c>
      <c r="V85" s="101">
        <v>21923500</v>
      </c>
      <c r="W85" s="101">
        <v>45206800</v>
      </c>
      <c r="X85" s="101">
        <v>3910380000</v>
      </c>
      <c r="Y85" s="101">
        <v>31189000</v>
      </c>
      <c r="Z85" s="113">
        <v>4477060800</v>
      </c>
      <c r="AA85" s="101">
        <v>123358500</v>
      </c>
      <c r="AB85" s="101">
        <v>4679800</v>
      </c>
      <c r="AC85" s="101">
        <v>6347700</v>
      </c>
      <c r="AD85" s="101">
        <v>3795617500</v>
      </c>
      <c r="AE85" s="101">
        <v>5823300</v>
      </c>
      <c r="AF85" s="113">
        <v>3935826800</v>
      </c>
      <c r="AG85" s="101">
        <v>2985</v>
      </c>
      <c r="AH85" s="102">
        <v>179</v>
      </c>
      <c r="AI85" s="102">
        <v>244</v>
      </c>
      <c r="AJ85" s="101">
        <v>2988</v>
      </c>
      <c r="AK85" s="102">
        <v>206</v>
      </c>
      <c r="AL85" s="112">
        <v>6602</v>
      </c>
      <c r="AM85" s="102">
        <v>535</v>
      </c>
      <c r="AN85" s="102">
        <v>11</v>
      </c>
      <c r="AO85" s="102">
        <v>24</v>
      </c>
      <c r="AP85" s="102">
        <v>3</v>
      </c>
      <c r="AQ85" s="102">
        <v>45</v>
      </c>
      <c r="AR85" s="112">
        <v>618</v>
      </c>
      <c r="AS85" s="101">
        <v>20067180</v>
      </c>
      <c r="AT85" s="101">
        <v>2153725</v>
      </c>
      <c r="AU85" s="101">
        <v>2729200</v>
      </c>
      <c r="AV85" s="101">
        <v>131905200</v>
      </c>
      <c r="AW85" s="101">
        <v>1528340</v>
      </c>
      <c r="AX85" s="113">
        <v>158383645</v>
      </c>
      <c r="AY85" s="101">
        <v>399340100</v>
      </c>
      <c r="AZ85" s="101">
        <v>19244500</v>
      </c>
      <c r="BA85" s="101">
        <v>37605500</v>
      </c>
      <c r="BB85" s="101">
        <v>2638104000</v>
      </c>
      <c r="BC85" s="101">
        <v>29264800</v>
      </c>
      <c r="BD85" s="113">
        <v>3123558900</v>
      </c>
      <c r="BE85" s="101">
        <v>88556600</v>
      </c>
      <c r="BF85" s="101">
        <v>4233800</v>
      </c>
      <c r="BG85" s="101">
        <v>4114900</v>
      </c>
      <c r="BH85" s="101">
        <v>2541254000</v>
      </c>
      <c r="BI85" s="101">
        <v>4680100</v>
      </c>
      <c r="BJ85" s="113">
        <v>2642839400</v>
      </c>
      <c r="BK85" s="88">
        <f t="shared" si="82"/>
        <v>0.39299047163057299</v>
      </c>
      <c r="BL85" s="88">
        <f t="shared" si="83"/>
        <v>0.10534271812556106</v>
      </c>
      <c r="BM85" s="88">
        <f t="shared" si="84"/>
        <v>0.54261342924493916</v>
      </c>
      <c r="BN85" s="88">
        <f t="shared" si="85"/>
        <v>0.4936002068270231</v>
      </c>
      <c r="BO85" s="88">
        <f t="shared" si="86"/>
        <v>0.17283864054724285</v>
      </c>
      <c r="BP85" s="88">
        <f t="shared" si="87"/>
        <v>0.13920860505598998</v>
      </c>
      <c r="BQ85" s="88">
        <f t="shared" si="88"/>
        <v>0.20213266676417008</v>
      </c>
      <c r="BR85" s="88">
        <f t="shared" si="89"/>
        <v>0.48226908416044245</v>
      </c>
      <c r="BS85" s="88">
        <f t="shared" si="90"/>
        <v>0.48924176020684418</v>
      </c>
      <c r="BT85" s="88">
        <f t="shared" si="91"/>
        <v>0.43332043458504987</v>
      </c>
    </row>
    <row r="86" spans="1:72" x14ac:dyDescent="0.25">
      <c r="A86" s="5"/>
      <c r="B86" s="21"/>
      <c r="C86" s="22">
        <f>SUM(C38:C85)</f>
        <v>681995</v>
      </c>
      <c r="D86" s="22">
        <f t="shared" ref="D86:BJ86" si="92">SUM(D38:D85)</f>
        <v>47773</v>
      </c>
      <c r="E86" s="22">
        <f t="shared" si="92"/>
        <v>17554</v>
      </c>
      <c r="F86" s="22">
        <f t="shared" si="92"/>
        <v>123442</v>
      </c>
      <c r="G86" s="22">
        <f t="shared" si="92"/>
        <v>13683</v>
      </c>
      <c r="H86" s="22">
        <f t="shared" si="92"/>
        <v>884447</v>
      </c>
      <c r="I86" s="22">
        <f t="shared" si="92"/>
        <v>54766</v>
      </c>
      <c r="J86" s="22">
        <f t="shared" si="92"/>
        <v>1925</v>
      </c>
      <c r="K86" s="22">
        <f t="shared" si="92"/>
        <v>2285</v>
      </c>
      <c r="L86" s="22">
        <f t="shared" si="92"/>
        <v>15118</v>
      </c>
      <c r="M86" s="22">
        <f t="shared" si="92"/>
        <v>1963</v>
      </c>
      <c r="N86" s="22">
        <f t="shared" si="92"/>
        <v>76057</v>
      </c>
      <c r="O86" s="22">
        <f t="shared" si="92"/>
        <v>20295923524</v>
      </c>
      <c r="P86" s="22">
        <f t="shared" si="92"/>
        <v>2836473870</v>
      </c>
      <c r="Q86" s="22">
        <f t="shared" si="92"/>
        <v>1953680855</v>
      </c>
      <c r="R86" s="22">
        <f t="shared" si="92"/>
        <v>7665852343</v>
      </c>
      <c r="S86" s="22">
        <f t="shared" si="92"/>
        <v>1177519888</v>
      </c>
      <c r="T86" s="22">
        <f t="shared" si="92"/>
        <v>33929450480</v>
      </c>
      <c r="U86" s="22">
        <f t="shared" si="92"/>
        <v>405633778267</v>
      </c>
      <c r="V86" s="22">
        <f t="shared" si="92"/>
        <v>39062864080</v>
      </c>
      <c r="W86" s="22">
        <f t="shared" si="92"/>
        <v>22808532703</v>
      </c>
      <c r="X86" s="22">
        <f t="shared" si="92"/>
        <v>153245211858</v>
      </c>
      <c r="Y86" s="22">
        <f t="shared" si="92"/>
        <v>18558624775</v>
      </c>
      <c r="Z86" s="22">
        <f t="shared" si="92"/>
        <v>639309011683</v>
      </c>
      <c r="AA86" s="22">
        <f t="shared" si="92"/>
        <v>234411833267</v>
      </c>
      <c r="AB86" s="22">
        <f t="shared" si="92"/>
        <v>15040735079</v>
      </c>
      <c r="AC86" s="22">
        <f t="shared" si="92"/>
        <v>6804532108</v>
      </c>
      <c r="AD86" s="22">
        <f t="shared" si="92"/>
        <v>125511139600</v>
      </c>
      <c r="AE86" s="22">
        <f t="shared" si="92"/>
        <v>6620966320</v>
      </c>
      <c r="AF86" s="22">
        <f t="shared" si="92"/>
        <v>388389206374</v>
      </c>
      <c r="AG86" s="22">
        <f t="shared" si="92"/>
        <v>681291</v>
      </c>
      <c r="AH86" s="22">
        <f t="shared" si="92"/>
        <v>48020</v>
      </c>
      <c r="AI86" s="22">
        <f t="shared" si="92"/>
        <v>17613</v>
      </c>
      <c r="AJ86" s="22">
        <f t="shared" si="92"/>
        <v>123571</v>
      </c>
      <c r="AK86" s="22">
        <f t="shared" si="92"/>
        <v>14932</v>
      </c>
      <c r="AL86" s="22">
        <f t="shared" si="92"/>
        <v>885427</v>
      </c>
      <c r="AM86" s="22">
        <f t="shared" si="92"/>
        <v>55224</v>
      </c>
      <c r="AN86" s="22">
        <f t="shared" si="92"/>
        <v>1921</v>
      </c>
      <c r="AO86" s="22">
        <f t="shared" si="92"/>
        <v>2287</v>
      </c>
      <c r="AP86" s="22">
        <f t="shared" si="92"/>
        <v>15008</v>
      </c>
      <c r="AQ86" s="22">
        <f t="shared" si="92"/>
        <v>1959</v>
      </c>
      <c r="AR86" s="22">
        <f t="shared" si="92"/>
        <v>76399</v>
      </c>
      <c r="AS86" s="22">
        <f t="shared" si="92"/>
        <v>15695415694</v>
      </c>
      <c r="AT86" s="22">
        <f t="shared" si="92"/>
        <v>2606403608</v>
      </c>
      <c r="AU86" s="22">
        <f t="shared" si="92"/>
        <v>1920287384</v>
      </c>
      <c r="AV86" s="22">
        <f t="shared" si="92"/>
        <v>5759378075</v>
      </c>
      <c r="AW86" s="22">
        <f t="shared" si="92"/>
        <v>1075045591</v>
      </c>
      <c r="AX86" s="22">
        <f t="shared" si="92"/>
        <v>27056530352</v>
      </c>
      <c r="AY86" s="22">
        <f t="shared" si="92"/>
        <v>313635141501</v>
      </c>
      <c r="AZ86" s="22">
        <f t="shared" si="92"/>
        <v>35413369654</v>
      </c>
      <c r="BA86" s="22">
        <f t="shared" si="92"/>
        <v>21727423603</v>
      </c>
      <c r="BB86" s="22">
        <f t="shared" si="92"/>
        <v>115100502900</v>
      </c>
      <c r="BC86" s="22">
        <f t="shared" si="92"/>
        <v>16526292620</v>
      </c>
      <c r="BD86" s="22">
        <f t="shared" si="92"/>
        <v>502402730278</v>
      </c>
      <c r="BE86" s="22">
        <f t="shared" si="92"/>
        <v>169230390301</v>
      </c>
      <c r="BF86" s="22">
        <f t="shared" si="92"/>
        <v>13339723306</v>
      </c>
      <c r="BG86" s="22">
        <f t="shared" si="92"/>
        <v>5913210509</v>
      </c>
      <c r="BH86" s="22">
        <f t="shared" si="92"/>
        <v>90756528800</v>
      </c>
      <c r="BI86" s="22">
        <f t="shared" si="92"/>
        <v>5406504720</v>
      </c>
      <c r="BJ86" s="22">
        <f t="shared" si="92"/>
        <v>284646357636</v>
      </c>
      <c r="BK86" s="88">
        <f t="shared" si="82"/>
        <v>0.38516393450411401</v>
      </c>
      <c r="BL86" s="88">
        <f t="shared" si="83"/>
        <v>0.12751477178202864</v>
      </c>
      <c r="BM86" s="88">
        <f t="shared" si="84"/>
        <v>0.15073395368613962</v>
      </c>
      <c r="BN86" s="88">
        <f t="shared" si="85"/>
        <v>0.38294336792660588</v>
      </c>
      <c r="BO86" s="111">
        <f t="shared" si="86"/>
        <v>0.29333012979894879</v>
      </c>
      <c r="BP86" s="111">
        <f t="shared" si="87"/>
        <v>0.10305414202762209</v>
      </c>
      <c r="BQ86" s="111">
        <f t="shared" si="88"/>
        <v>4.9757813892427061E-2</v>
      </c>
      <c r="BR86" s="111">
        <f t="shared" si="89"/>
        <v>0.33140349517968959</v>
      </c>
      <c r="BS86" s="88">
        <f t="shared" si="90"/>
        <v>0.364462238686589</v>
      </c>
      <c r="BT86" s="88">
        <f t="shared" si="91"/>
        <v>0.27250306010328429</v>
      </c>
    </row>
    <row r="90" spans="1:72" x14ac:dyDescent="0.25">
      <c r="A90" s="5"/>
      <c r="B90" s="21"/>
      <c r="C90" s="22"/>
      <c r="D90" s="22"/>
      <c r="E90" s="22"/>
      <c r="F90" s="32"/>
      <c r="G90" s="32"/>
      <c r="H90" s="32"/>
      <c r="I90" s="23"/>
      <c r="J90" s="23"/>
      <c r="K90" s="23"/>
      <c r="L90" s="23"/>
      <c r="M90" s="23"/>
      <c r="N90" s="23"/>
      <c r="O90" s="24"/>
      <c r="P90" s="24"/>
      <c r="Q90" s="24"/>
      <c r="R90" s="24"/>
      <c r="S90" s="24"/>
      <c r="T90" s="2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50">
        <v>639</v>
      </c>
      <c r="BK90" s="5"/>
      <c r="BL90" s="5"/>
      <c r="BM90" s="5"/>
      <c r="BN90" s="5"/>
      <c r="BO90" s="5"/>
      <c r="BP90" s="5"/>
      <c r="BQ90" s="5"/>
      <c r="BR90" s="5"/>
      <c r="BS90" s="5"/>
      <c r="BT90" s="5"/>
    </row>
    <row r="91" spans="1:72" x14ac:dyDescent="0.25">
      <c r="A91" s="5"/>
      <c r="B91" s="21"/>
      <c r="C91" s="22"/>
      <c r="D91" s="22"/>
      <c r="E91" s="22"/>
      <c r="F91" s="32"/>
      <c r="G91" s="32"/>
      <c r="H91" s="32"/>
      <c r="I91" s="23"/>
      <c r="J91" s="23"/>
      <c r="K91" s="23"/>
      <c r="L91" s="23"/>
      <c r="M91" s="23"/>
      <c r="N91" s="23"/>
      <c r="O91" s="24"/>
      <c r="P91" s="24"/>
      <c r="Q91" s="24"/>
      <c r="R91" s="24"/>
      <c r="S91" s="24"/>
      <c r="T91" s="2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50">
        <v>340</v>
      </c>
      <c r="BK91" s="5"/>
      <c r="BL91" s="5"/>
      <c r="BM91" s="5"/>
      <c r="BN91" s="5"/>
      <c r="BO91" s="5"/>
      <c r="BP91" s="5"/>
      <c r="BQ91" s="5"/>
      <c r="BR91" s="5"/>
      <c r="BS91" s="5"/>
      <c r="BT91" s="5"/>
    </row>
    <row r="92" spans="1:72" x14ac:dyDescent="0.25">
      <c r="A92" s="5"/>
      <c r="B92" s="21"/>
      <c r="C92" s="22"/>
      <c r="D92" s="22"/>
      <c r="E92" s="22"/>
      <c r="F92" s="32"/>
      <c r="G92" s="32"/>
      <c r="H92" s="32"/>
      <c r="I92" s="23"/>
      <c r="J92" s="23"/>
      <c r="K92" s="23"/>
      <c r="L92" s="23"/>
      <c r="M92" s="23"/>
      <c r="N92" s="23"/>
      <c r="O92" s="24"/>
      <c r="P92" s="24"/>
      <c r="Q92" s="24"/>
      <c r="R92" s="24"/>
      <c r="S92" s="24"/>
      <c r="T92" s="2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50">
        <f>SUM(BJ90:BJ91)</f>
        <v>979</v>
      </c>
      <c r="BK92" s="5"/>
      <c r="BL92" s="5"/>
      <c r="BM92" s="5"/>
      <c r="BN92" s="5"/>
      <c r="BO92" s="5"/>
      <c r="BP92" s="5"/>
      <c r="BQ92" s="5"/>
      <c r="BR92" s="5"/>
      <c r="BS92" s="5"/>
      <c r="BT92" s="5"/>
    </row>
  </sheetData>
  <autoFilter ref="A37:WSN37" xr:uid="{C3D8BDDC-2031-4585-96A5-2CAB57B0F7B3}"/>
  <mergeCells count="11">
    <mergeCell ref="AG1:AL1"/>
    <mergeCell ref="C1:H1"/>
    <mergeCell ref="I1:N1"/>
    <mergeCell ref="O1:T1"/>
    <mergeCell ref="U1:Z1"/>
    <mergeCell ref="AA1:AF1"/>
    <mergeCell ref="AM1:AR1"/>
    <mergeCell ref="AS1:AX1"/>
    <mergeCell ref="AY1:BD1"/>
    <mergeCell ref="BE1:BJ1"/>
    <mergeCell ref="BK1:BT1"/>
  </mergeCells>
  <pageMargins left="0.75" right="0.75" top="1" bottom="1" header="0.5" footer="0.5"/>
  <pageSetup paperSize="9" orientation="portrait" r:id="rId1"/>
  <headerFooter alignWithMargins="0">
    <oddFooter>&amp;C&amp;1#&amp;"Calibri"&amp;12&amp;K000000OFFICIAL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BE37F79111494385630892B88B8074" ma:contentTypeVersion="5" ma:contentTypeDescription="Create a new document." ma:contentTypeScope="" ma:versionID="f0988633f598471ef2b5234f5c2e53ec">
  <xsd:schema xmlns:xsd="http://www.w3.org/2001/XMLSchema" xmlns:xs="http://www.w3.org/2001/XMLSchema" xmlns:p="http://schemas.microsoft.com/office/2006/metadata/properties" xmlns:ns2="a5f32de4-e402-4188-b034-e71ca7d22e54" xmlns:ns3="750b8955-0131-46f9-a113-978082aea5a5" xmlns:ns4="6c78c66c-434b-4bc3-b4d4-29e8fd56ffc1" xmlns:ns5="47ef0241-d799-4900-9985-e3d0f83aaa94" xmlns:ns6="d5a6eec7-51c9-4a80-9045-1a2b40dd1fab" targetNamespace="http://schemas.microsoft.com/office/2006/metadata/properties" ma:root="true" ma:fieldsID="79a7906c13b3f5b72863b5dbab9d772a" ns2:_="" ns3:_="" ns4:_="" ns5:_="" ns6:_="">
    <xsd:import namespace="a5f32de4-e402-4188-b034-e71ca7d22e54"/>
    <xsd:import namespace="750b8955-0131-46f9-a113-978082aea5a5"/>
    <xsd:import namespace="6c78c66c-434b-4bc3-b4d4-29e8fd56ffc1"/>
    <xsd:import namespace="47ef0241-d799-4900-9985-e3d0f83aaa94"/>
    <xsd:import namespace="d5a6eec7-51c9-4a80-9045-1a2b40dd1fa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EnteredinVM" minOccurs="0"/>
                <xsd:element ref="ns4:CouncilCode" minOccurs="0"/>
                <xsd:element ref="ns4:Certified" minOccurs="0"/>
                <xsd:element ref="ns4:MediaServiceObjectDetectorVersions" minOccurs="0"/>
                <xsd:element ref="ns4:MediaServiceSearchProperties" minOccurs="0"/>
                <xsd:element ref="ns5:lcf76f155ced4ddcb4097134ff3c332f" minOccurs="0"/>
                <xsd:element ref="ns6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f32de4-e402-4188-b034-e71ca7d22e5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0b8955-0131-46f9-a113-978082aea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8c66c-434b-4bc3-b4d4-29e8fd56ff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EnteredinVM" ma:index="20" nillable="true" ma:displayName="Entered in Outcomes" ma:default="" ma:format="Dropdown" ma:internalName="EnteredinVM">
      <xsd:simpleType>
        <xsd:restriction base="dms:Choice">
          <xsd:enumeration value="Yes"/>
          <xsd:enumeration value="N/A"/>
        </xsd:restriction>
      </xsd:simpleType>
    </xsd:element>
    <xsd:element name="CouncilCode" ma:index="21" nillable="true" ma:displayName="Council" ma:default="" ma:format="Dropdown" ma:internalName="CouncilCode">
      <xsd:simpleType>
        <xsd:union memberTypes="dms:Text">
          <xsd:simpleType>
            <xsd:restriction base="dms:Choice">
              <xsd:enumeration value="ALPINE"/>
              <xsd:enumeration value="ARARAT"/>
              <xsd:enumeration value="BALLARAT"/>
              <xsd:enumeration value="BANYULE"/>
              <xsd:enumeration value="BASS COAST"/>
              <xsd:enumeration value="BAW BAW"/>
              <xsd:enumeration value="BAYSIDE"/>
              <xsd:enumeration value="BENALLA"/>
              <xsd:enumeration value="BOROONDARA"/>
              <xsd:enumeration value="BRIMBANK"/>
              <xsd:enumeration value="BULOKE"/>
              <xsd:enumeration value="CAMPASPE"/>
              <xsd:enumeration value="CARDINIA"/>
              <xsd:enumeration value="CASEY"/>
              <xsd:enumeration value="CENTRAL GOLDFIELDS"/>
              <xsd:enumeration value="COLAC OTWAY"/>
              <xsd:enumeration value="CORANGAMITE"/>
              <xsd:enumeration value="DAREBIN"/>
              <xsd:enumeration value="EAST GIPPSLAND"/>
              <xsd:enumeration value="FRANKSTON"/>
              <xsd:enumeration value="GANNAWARRA"/>
              <xsd:enumeration value="GLEN EIRA"/>
              <xsd:enumeration value="GLENELG"/>
              <xsd:enumeration value="GOLDEN PLAINS"/>
              <xsd:enumeration value="GREATER BENDIGO"/>
              <xsd:enumeration value="GREATER DANDENONG"/>
              <xsd:enumeration value="GREATER GEELONG"/>
              <xsd:enumeration value="GREATER SHEPPARTON"/>
              <xsd:enumeration value="HEPBURN"/>
              <xsd:enumeration value="HINDMARSH"/>
              <xsd:enumeration value="HOBSONS BAY"/>
              <xsd:enumeration value="HORSHAM"/>
              <xsd:enumeration value="HUME"/>
              <xsd:enumeration value="INDIGO"/>
              <xsd:enumeration value="KINGSTON"/>
              <xsd:enumeration value="KNOX"/>
              <xsd:enumeration value="LATROBE"/>
              <xsd:enumeration value="LODDON"/>
              <xsd:enumeration value="MACEDON RANGES"/>
              <xsd:enumeration value="MANNINGHAM"/>
              <xsd:enumeration value="MANSFIELD"/>
              <xsd:enumeration value="MARIBYRNONG"/>
              <xsd:enumeration value="MAROONDAH"/>
              <xsd:enumeration value="MELBOURNE"/>
              <xsd:enumeration value="MERRI-BEK"/>
              <xsd:enumeration value="MELTON"/>
              <xsd:enumeration value="MILDURA"/>
              <xsd:enumeration value="MITCHELL"/>
              <xsd:enumeration value="MOIRA"/>
              <xsd:enumeration value="MONASH"/>
              <xsd:enumeration value="MOONEE VALLEY"/>
              <xsd:enumeration value="MOORABOOL"/>
              <xsd:enumeration value="MORNINGTON PENINSULA"/>
              <xsd:enumeration value="MOUNT ALEXANDER"/>
              <xsd:enumeration value="MOYNE"/>
              <xsd:enumeration value="MURRINDINDI"/>
              <xsd:enumeration value="NILLUMBIK"/>
              <xsd:enumeration value="NORTHERN GRAMPIANS"/>
              <xsd:enumeration value="PORT PHILLIP"/>
              <xsd:enumeration value="PYRENEES"/>
              <xsd:enumeration value="QUEENSCLIFFE"/>
              <xsd:enumeration value="SOUTH GIPPSLAND"/>
              <xsd:enumeration value="SOUTHERN GRAMPIANS"/>
              <xsd:enumeration value="STONNINGTON"/>
              <xsd:enumeration value="STRATHBOGIE"/>
              <xsd:enumeration value="SURF COAST"/>
              <xsd:enumeration value="SWAN HILL"/>
              <xsd:enumeration value="TOWONG"/>
              <xsd:enumeration value="WANGARATTA"/>
              <xsd:enumeration value="WARRNAMBOOL"/>
              <xsd:enumeration value="WELLINGTON"/>
              <xsd:enumeration value="WEST WIMMERA"/>
              <xsd:enumeration value="WHITEHORSE"/>
              <xsd:enumeration value="WHITTLESEA"/>
              <xsd:enumeration value="WODONGA"/>
              <xsd:enumeration value="WYNDHAM"/>
              <xsd:enumeration value="YARRA"/>
              <xsd:enumeration value="YARRA RANGES"/>
              <xsd:enumeration value="YARRIAMBIACK"/>
              <xsd:enumeration value="Choice 80"/>
            </xsd:restriction>
          </xsd:simpleType>
        </xsd:union>
      </xsd:simpleType>
    </xsd:element>
    <xsd:element name="Certified" ma:index="22" nillable="true" ma:displayName="Certified" ma:default="No" ma:format="Dropdown" ma:internalName="Certified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ef0241-d799-4900-9985-e3d0f83aaa94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02e39827-7633-4725-95e2-462bd363dd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a6eec7-51c9-4a80-9045-1a2b40dd1fab" elementFormDefault="qualified">
    <xsd:import namespace="http://schemas.microsoft.com/office/2006/documentManagement/types"/>
    <xsd:import namespace="http://schemas.microsoft.com/office/infopath/2007/PartnerControls"/>
    <xsd:element name="TaxCatchAll" ma:index="27" nillable="true" ma:displayName="Taxonomy Catch All Column" ma:hidden="true" ma:list="{36daca51-6cad-4bac-800e-dd2d45efddf1}" ma:internalName="TaxCatchAll" ma:showField="CatchAllData" ma:web="d5a6eec7-51c9-4a80-9045-1a2b40dd1f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eredinVM xmlns="6c78c66c-434b-4bc3-b4d4-29e8fd56ffc1" xsi:nil="true"/>
    <CouncilCode xmlns="6c78c66c-434b-4bc3-b4d4-29e8fd56ffc1" xsi:nil="true"/>
    <SharedWithUsers xmlns="750b8955-0131-46f9-a113-978082aea5a5">
      <UserInfo>
        <DisplayName>User</DisplayName>
        <AccountId>34</AccountId>
        <AccountType/>
      </UserInfo>
      <UserInfo>
        <DisplayName>User</DisplayName>
        <AccountId>30</AccountId>
        <AccountType/>
      </UserInfo>
      <UserInfo>
        <DisplayName>User</DisplayName>
        <AccountId>25</AccountId>
        <AccountType/>
      </UserInfo>
    </SharedWithUsers>
    <Certified xmlns="6c78c66c-434b-4bc3-b4d4-29e8fd56ffc1">n/a</Certified>
    <TaxCatchAll xmlns="d5a6eec7-51c9-4a80-9045-1a2b40dd1fab" xsi:nil="true"/>
    <lcf76f155ced4ddcb4097134ff3c332f xmlns="47ef0241-d799-4900-9985-e3d0f83aaa9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A1296F3-D7B6-4145-A9DD-9CE86B237C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f32de4-e402-4188-b034-e71ca7d22e54"/>
    <ds:schemaRef ds:uri="750b8955-0131-46f9-a113-978082aea5a5"/>
    <ds:schemaRef ds:uri="6c78c66c-434b-4bc3-b4d4-29e8fd56ffc1"/>
    <ds:schemaRef ds:uri="47ef0241-d799-4900-9985-e3d0f83aaa94"/>
    <ds:schemaRef ds:uri="d5a6eec7-51c9-4a80-9045-1a2b40dd1f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5DF192-5B23-4FE7-96E5-9F80D7E288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6B1B7E-B63A-4467-B143-62C8F61DECA1}">
  <ds:schemaRefs>
    <ds:schemaRef ds:uri="http://purl.org/dc/dcmitype/"/>
    <ds:schemaRef ds:uri="a5f32de4-e402-4188-b034-e71ca7d22e54"/>
    <ds:schemaRef ds:uri="http://purl.org/dc/elements/1.1/"/>
    <ds:schemaRef ds:uri="http://schemas.microsoft.com/office/2006/metadata/properties"/>
    <ds:schemaRef ds:uri="http://schemas.microsoft.com/office/infopath/2007/PartnerControls"/>
    <ds:schemaRef ds:uri="47ef0241-d799-4900-9985-e3d0f83aaa94"/>
    <ds:schemaRef ds:uri="http://schemas.openxmlformats.org/package/2006/metadata/core-properties"/>
    <ds:schemaRef ds:uri="http://schemas.microsoft.com/office/2006/documentManagement/types"/>
    <ds:schemaRef ds:uri="d5a6eec7-51c9-4a80-9045-1a2b40dd1fab"/>
    <ds:schemaRef ds:uri="750b8955-0131-46f9-a113-978082aea5a5"/>
    <ds:schemaRef ds:uri="6c78c66c-434b-4bc3-b4d4-29e8fd56ff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06fd932-e23a-4c56-b72d-cd1ac85ce494}" enabled="1" method="Privileged" siteId="{5094c7a7-0748-466e-941e-72882c3097b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Outcomes Summary 2026</vt:lpstr>
      <vt:lpstr>VMONLINE LINKS</vt:lpstr>
      <vt:lpstr>Copy</vt:lpstr>
      <vt:lpstr>Copy!OLE_LINK1</vt:lpstr>
    </vt:vector>
  </TitlesOfParts>
  <Manager/>
  <Company>DSEDPI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Outcomes Summary</dc:title>
  <dc:subject/>
  <dc:creator>dm79</dc:creator>
  <cp:keywords/>
  <dc:description/>
  <cp:lastModifiedBy>Rebecca Green (DTP)</cp:lastModifiedBy>
  <cp:revision/>
  <dcterms:created xsi:type="dcterms:W3CDTF">2007-01-05T00:10:42Z</dcterms:created>
  <dcterms:modified xsi:type="dcterms:W3CDTF">2026-07-22T01:39:33Z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0x01010097BE37F79111494385630892B88B8074</vt:lpwstr>
  </property>
  <property fmtid="{D5CDD505-2E9C-101B-9397-08002B2CF9AE}" pid="3" name="MSIP_Label_4257e2ab-f512-40e2-9c9a-c64247360765_Enabled">
    <vt:lpwstr>true</vt:lpwstr>
  </property>
  <property fmtid="{D5CDD505-2E9C-101B-9397-08002B2CF9AE}" pid="4" name="MSIP_Label_4257e2ab-f512-40e2-9c9a-c64247360765_SetDate">
    <vt:lpwstr>2024-05-31T01:08:22Z</vt:lpwstr>
  </property>
  <property fmtid="{D5CDD505-2E9C-101B-9397-08002B2CF9AE}" pid="5" name="MSIP_Label_4257e2ab-f512-40e2-9c9a-c64247360765_Method">
    <vt:lpwstr>Privileged</vt:lpwstr>
  </property>
  <property fmtid="{D5CDD505-2E9C-101B-9397-08002B2CF9AE}" pid="6" name="MSIP_Label_4257e2ab-f512-40e2-9c9a-c64247360765_Name">
    <vt:lpwstr>OFFICIAL</vt:lpwstr>
  </property>
  <property fmtid="{D5CDD505-2E9C-101B-9397-08002B2CF9AE}" pid="7" name="MSIP_Label_4257e2ab-f512-40e2-9c9a-c64247360765_SiteId">
    <vt:lpwstr>e8bdd6f7-fc18-4e48-a554-7f547927223b</vt:lpwstr>
  </property>
  <property fmtid="{D5CDD505-2E9C-101B-9397-08002B2CF9AE}" pid="8" name="MSIP_Label_4257e2ab-f512-40e2-9c9a-c64247360765_ActionId">
    <vt:lpwstr>861a109a-9efa-49b4-8635-f55312e37d31</vt:lpwstr>
  </property>
  <property fmtid="{D5CDD505-2E9C-101B-9397-08002B2CF9AE}" pid="9" name="MSIP_Label_4257e2ab-f512-40e2-9c9a-c64247360765_ContentBits">
    <vt:lpwstr>2</vt:lpwstr>
  </property>
  <property fmtid="{D5CDD505-2E9C-101B-9397-08002B2CF9AE}" pid="10" name="MediaServiceImageTags">
    <vt:lpwstr/>
  </property>
</Properties>
</file>